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II Ano 1" sheetId="1" r:id="rId4"/>
    <sheet state="visible" name="Anexo III Ano 2" sheetId="2" r:id="rId5"/>
  </sheets>
  <definedNames/>
  <calcPr/>
  <extLst>
    <ext uri="GoogleSheetsCustomDataVersion2">
      <go:sheetsCustomData xmlns:go="http://customooxmlschemas.google.com/" r:id="rId6" roundtripDataChecksum="8nwtAgGyG7duhT3BXV84XW5U+08GynwGO6HbUY2WNSA="/>
    </ext>
  </extLst>
</workbook>
</file>

<file path=xl/sharedStrings.xml><?xml version="1.0" encoding="utf-8"?>
<sst xmlns="http://schemas.openxmlformats.org/spreadsheetml/2006/main" count="226" uniqueCount="122">
  <si>
    <t>PROJETO APOIO ESCOLAR - CASA DA AMIZADE</t>
  </si>
  <si>
    <t>APOIO ESCOLAR</t>
  </si>
  <si>
    <t>Anexo III - Planilha Orçamentária - Ano I</t>
  </si>
  <si>
    <t>Projeto FUMCAD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</si>
  <si>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</si>
  <si>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</si>
  <si>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</si>
  <si>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</si>
  <si>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</si>
  <si>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</si>
  <si>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</si>
  <si>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</si>
  <si>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</si>
  <si>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</si>
  <si>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</si>
  <si>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</si>
  <si>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Total Previsto</t>
  </si>
  <si>
    <t xml:space="preserve">Pessoal  - Subtotal </t>
  </si>
  <si>
    <t>1.1</t>
  </si>
  <si>
    <t>Salários</t>
  </si>
  <si>
    <t>1.2</t>
  </si>
  <si>
    <t>INSS</t>
  </si>
  <si>
    <t>1.3</t>
  </si>
  <si>
    <t>PIS</t>
  </si>
  <si>
    <t>1.4</t>
  </si>
  <si>
    <t>FGTS</t>
  </si>
  <si>
    <t>1.5</t>
  </si>
  <si>
    <t>Férias</t>
  </si>
  <si>
    <t>1.6</t>
  </si>
  <si>
    <t>13º salário</t>
  </si>
  <si>
    <t>1.7</t>
  </si>
  <si>
    <t>Dissídio Coletivo</t>
  </si>
  <si>
    <t>1.8</t>
  </si>
  <si>
    <t>Vale Alimentação</t>
  </si>
  <si>
    <t>1.9</t>
  </si>
  <si>
    <t>Vale Transporte</t>
  </si>
  <si>
    <t>1.10</t>
  </si>
  <si>
    <t>Seguros e Acidentes do Trabalho</t>
  </si>
  <si>
    <t>1.11</t>
  </si>
  <si>
    <t>Assistência médica</t>
  </si>
  <si>
    <t>1.12</t>
  </si>
  <si>
    <t>Verbas Rescisórias</t>
  </si>
  <si>
    <t>1.13</t>
  </si>
  <si>
    <t>Indenizações</t>
  </si>
  <si>
    <t xml:space="preserve">MATERIAIS - Subtotal </t>
  </si>
  <si>
    <t>2.1</t>
  </si>
  <si>
    <r>
      <rPr>
        <rFont val="Calibri"/>
        <color theme="1"/>
        <sz val="10.0"/>
      </rPr>
      <t xml:space="preserve">Materiais de Consumo </t>
    </r>
    <r>
      <rPr>
        <rFont val="Calibri"/>
        <i/>
        <color theme="1"/>
        <sz val="10.0"/>
      </rPr>
      <t>(escritório)</t>
    </r>
  </si>
  <si>
    <t>2.2</t>
  </si>
  <si>
    <t xml:space="preserve">Materiais Pedagógicos </t>
  </si>
  <si>
    <t>2.2.1</t>
  </si>
  <si>
    <t>Plataforma de Gestão</t>
  </si>
  <si>
    <t>2.2.2</t>
  </si>
  <si>
    <t>Plataforma de Avaliação Diagnóstica</t>
  </si>
  <si>
    <t>2.2.3</t>
  </si>
  <si>
    <t>Plataforma de Leitura</t>
  </si>
  <si>
    <t>2.3</t>
  </si>
  <si>
    <t>Materiais de Divulgação (banner e camisetas)</t>
  </si>
  <si>
    <t>2.4</t>
  </si>
  <si>
    <t>Material de Limpeza</t>
  </si>
  <si>
    <t xml:space="preserve">ADMINISTRATIVAS: </t>
  </si>
  <si>
    <t>3.1</t>
  </si>
  <si>
    <t>Energia Elétrica</t>
  </si>
  <si>
    <t>3.2</t>
  </si>
  <si>
    <t>Àgua</t>
  </si>
  <si>
    <t>3.3</t>
  </si>
  <si>
    <t>Telefone</t>
  </si>
  <si>
    <t>3.4</t>
  </si>
  <si>
    <t xml:space="preserve">Internet </t>
  </si>
  <si>
    <t>3.5</t>
  </si>
  <si>
    <t xml:space="preserve">Gás </t>
  </si>
  <si>
    <t>3.6</t>
  </si>
  <si>
    <t xml:space="preserve">Aluguel </t>
  </si>
  <si>
    <t>3.7</t>
  </si>
  <si>
    <t xml:space="preserve">Transporte dos/para os beneficiários </t>
  </si>
  <si>
    <t>3.8</t>
  </si>
  <si>
    <t xml:space="preserve">Alimentação dos/para os beneficiários </t>
  </si>
  <si>
    <t>3.9</t>
  </si>
  <si>
    <t>Outros [ingressos Saída Pedagógica Cultural]</t>
  </si>
  <si>
    <r>
      <rPr>
        <rFont val="Calibri"/>
        <b/>
        <color rgb="FF000000"/>
        <sz val="10.0"/>
      </rPr>
      <t>Terceiros</t>
    </r>
    <r>
      <rPr>
        <rFont val="Calibri"/>
        <b/>
        <i/>
        <color rgb="FF000000"/>
        <sz val="10.0"/>
      </rPr>
      <t xml:space="preserve"> </t>
    </r>
    <r>
      <rPr>
        <rFont val="Calibri"/>
        <b/>
        <color rgb="FF000000"/>
        <sz val="10.0"/>
      </rPr>
      <t>- Subtotal</t>
    </r>
  </si>
  <si>
    <t>4.1</t>
  </si>
  <si>
    <t xml:space="preserve">Pessoa Jurídica </t>
  </si>
  <si>
    <t>4.1.1</t>
  </si>
  <si>
    <t xml:space="preserve">Professora </t>
  </si>
  <si>
    <t>4.1.2</t>
  </si>
  <si>
    <t xml:space="preserve">(CIEE) Estagiária de Apoio Educacional </t>
  </si>
  <si>
    <t>4.1.3</t>
  </si>
  <si>
    <t>4.1.4</t>
  </si>
  <si>
    <t xml:space="preserve">Coordenadora pedagógica </t>
  </si>
  <si>
    <t>4.2</t>
  </si>
  <si>
    <r>
      <rPr>
        <rFont val="Calibri"/>
        <color theme="1"/>
        <sz val="10.0"/>
      </rPr>
      <t xml:space="preserve">Custos Indiretos </t>
    </r>
    <r>
      <rPr>
        <rFont val="Calibri"/>
        <i/>
        <color theme="1"/>
        <sz val="10.0"/>
      </rPr>
      <t>(serviços contábeis, assessoria)</t>
    </r>
  </si>
  <si>
    <t>4.2.1</t>
  </si>
  <si>
    <t xml:space="preserve">Acompanhamento da Execução Financeira </t>
  </si>
  <si>
    <t>4.3</t>
  </si>
  <si>
    <t>Pessoa Física (RPA)</t>
  </si>
  <si>
    <t>4.3.1</t>
  </si>
  <si>
    <t>Assessora Pedagógica</t>
  </si>
  <si>
    <t>4.3.2</t>
  </si>
  <si>
    <t>Cozinheira</t>
  </si>
  <si>
    <t>4.3.3</t>
  </si>
  <si>
    <t>Encargos s/ RPA (20% INSS Patronal)</t>
  </si>
  <si>
    <t>Bens Permanentes - Subtotal</t>
  </si>
  <si>
    <t>5.1</t>
  </si>
  <si>
    <r>
      <rPr>
        <rFont val="Calibri"/>
        <color rgb="FF000000"/>
        <sz val="10.0"/>
      </rPr>
      <t xml:space="preserve">Equipamentos: </t>
    </r>
    <r>
      <rPr>
        <rFont val="Calibri"/>
        <i/>
        <color rgb="FF000000"/>
        <sz val="10.0"/>
      </rPr>
      <t>5</t>
    </r>
    <r>
      <rPr>
        <rFont val="Calibri"/>
        <color rgb="FF000000"/>
        <sz val="10.0"/>
      </rPr>
      <t xml:space="preserve"> notebooks</t>
    </r>
  </si>
  <si>
    <t>5.2</t>
  </si>
  <si>
    <r>
      <rPr>
        <rFont val="Calibri"/>
        <color rgb="FF000000"/>
        <sz val="10.0"/>
      </rPr>
      <t>Mobiliários [</t>
    </r>
    <r>
      <rPr>
        <rFont val="Calibri"/>
        <i/>
        <color rgb="FF000000"/>
        <sz val="10.0"/>
      </rPr>
      <t xml:space="preserve">15 mesas + 60 </t>
    </r>
    <r>
      <rPr>
        <rFont val="Calibri"/>
        <color rgb="FF000000"/>
        <sz val="10.0"/>
      </rPr>
      <t xml:space="preserve">cadeiras] </t>
    </r>
  </si>
  <si>
    <t>5.3</t>
  </si>
  <si>
    <t>Utensílios</t>
  </si>
  <si>
    <t>5.4</t>
  </si>
  <si>
    <t xml:space="preserve">Outros </t>
  </si>
  <si>
    <t xml:space="preserve">TOTAL FINAL </t>
  </si>
  <si>
    <t>Anexo III - Planilha Orçamentária - Ano II</t>
  </si>
  <si>
    <r>
      <rPr>
        <rFont val="Calibri"/>
        <color theme="1"/>
        <sz val="10.0"/>
      </rPr>
      <t xml:space="preserve">Materiais de Consumo </t>
    </r>
    <r>
      <rPr>
        <rFont val="Calibri"/>
        <i/>
        <color theme="1"/>
        <sz val="10.0"/>
      </rPr>
      <t>(escritório)</t>
    </r>
  </si>
  <si>
    <r>
      <rPr>
        <rFont val="Calibri"/>
        <b/>
        <color rgb="FF000000"/>
        <sz val="10.0"/>
      </rPr>
      <t>Terceiros</t>
    </r>
    <r>
      <rPr>
        <rFont val="Calibri"/>
        <b/>
        <i/>
        <color rgb="FF000000"/>
        <sz val="10.0"/>
      </rPr>
      <t xml:space="preserve"> </t>
    </r>
    <r>
      <rPr>
        <rFont val="Calibri"/>
        <b/>
        <color rgb="FF000000"/>
        <sz val="10.0"/>
      </rPr>
      <t>- Subtotal</t>
    </r>
  </si>
  <si>
    <r>
      <rPr>
        <rFont val="Calibri"/>
        <color theme="1"/>
        <sz val="10.0"/>
      </rPr>
      <t xml:space="preserve">Custos Indiretos </t>
    </r>
    <r>
      <rPr>
        <rFont val="Calibri"/>
        <i/>
        <color theme="1"/>
        <sz val="10.0"/>
      </rPr>
      <t>(serviços contábeis, assessoria)</t>
    </r>
  </si>
  <si>
    <t>Acompanhamento da Execução Financeira</t>
  </si>
  <si>
    <r>
      <rPr>
        <rFont val="Calibri"/>
        <color rgb="FF000000"/>
        <sz val="10.0"/>
      </rPr>
      <t xml:space="preserve">Equipamentos: </t>
    </r>
    <r>
      <rPr>
        <rFont val="Calibri"/>
        <i/>
        <color rgb="FF000000"/>
        <sz val="10.0"/>
      </rPr>
      <t>5</t>
    </r>
    <r>
      <rPr>
        <rFont val="Calibri"/>
        <color rgb="FF000000"/>
        <sz val="10.0"/>
      </rPr>
      <t xml:space="preserve"> notebooks</t>
    </r>
  </si>
  <si>
    <r>
      <rPr>
        <rFont val="Calibri"/>
        <color rgb="FF000000"/>
        <sz val="10.0"/>
      </rPr>
      <t>Mobiliários [</t>
    </r>
    <r>
      <rPr>
        <rFont val="Calibri"/>
        <i/>
        <color rgb="FF000000"/>
        <sz val="10.0"/>
      </rPr>
      <t xml:space="preserve">15 mesas + 60 </t>
    </r>
    <r>
      <rPr>
        <rFont val="Calibri"/>
        <color rgb="FF000000"/>
        <sz val="10.0"/>
      </rPr>
      <t xml:space="preserve">cadeiras] </t>
    </r>
  </si>
  <si>
    <t>TOTAL FINAL</t>
  </si>
  <si>
    <t>ORÇAMENTO TOTAL DO PROJETO</t>
  </si>
  <si>
    <t>Valor total do Ano I</t>
  </si>
  <si>
    <t>Valor total do Ano II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</si>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</sst>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_-&quot;R$&quot;\ * #,##0.00_-;\-&quot;R$&quot;\ * #,##0.00_-;_-&quot;R$&quot;\ * &quot;-&quot;??_-;_-@"/>
    <numFmt numFmtId="166" formatCode="&quot;R$&quot;\ #,##0.00"/>
  </numFmts>
  <fonts count="15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4.0"/>
      <color rgb="FF000000"/>
      <name val="Calibri"/>
    </font>
    <font>
      <sz val="11.0"/>
      <color theme="1"/>
      <name val="Calibri"/>
    </font>
    <font>
      <b/>
      <i/>
      <sz val="16.0"/>
      <color rgb="FF000000"/>
      <name val="Calibri"/>
    </font>
    <font>
      <b/>
      <sz val="18.0"/>
      <color rgb="FF000080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sz val="10.0"/>
      <color theme="1"/>
      <name val="Calibri"/>
    </font>
    <font>
      <b/>
      <sz val="10.0"/>
      <color theme="1"/>
      <name val="Calibri"/>
    </font>
    <font>
      <b/>
      <sz val="11.0"/>
      <color rgb="FF000000"/>
      <name val="Calibri"/>
    </font>
    <font>
      <b/>
      <sz val="8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</fills>
  <borders count="4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</border>
    <border>
      <right/>
      <top/>
    </border>
    <border>
      <left style="hair">
        <color rgb="FF000000"/>
      </left>
      <top/>
    </border>
    <border>
      <top/>
    </border>
    <border>
      <right style="medium">
        <color rgb="FF000000"/>
      </right>
      <top/>
    </border>
    <border>
      <left style="medium">
        <color rgb="FF000000"/>
      </left>
      <bottom style="hair">
        <color rgb="FF000000"/>
      </bottom>
    </border>
    <border>
      <right/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/>
      <bottom/>
    </border>
    <border>
      <right/>
      <top/>
      <bottom/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medium">
        <color rgb="FF000000"/>
      </right>
      <top/>
      <bottom style="hair">
        <color rgb="FF000000"/>
      </bottom>
    </border>
    <border>
      <left style="hair">
        <color rgb="FF000000"/>
      </left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hair">
        <color rgb="FF000000"/>
      </left>
      <right style="hair">
        <color rgb="FF000000"/>
      </right>
    </border>
    <border>
      <left/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top/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0" fillId="0" fontId="4" numFmtId="0" xfId="0" applyFont="1"/>
    <xf borderId="6" fillId="2" fontId="5" numFmtId="0" xfId="0" applyAlignment="1" applyBorder="1" applyFill="1" applyFont="1">
      <alignment horizontal="center" vertical="center"/>
    </xf>
    <xf borderId="7" fillId="0" fontId="2" numFmtId="0" xfId="0" applyBorder="1" applyFont="1"/>
    <xf borderId="8" fillId="2" fontId="6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2" fontId="7" numFmtId="0" xfId="0" applyAlignment="1" applyBorder="1" applyFont="1">
      <alignment horizontal="center" vertical="center"/>
    </xf>
    <xf borderId="17" fillId="0" fontId="2" numFmtId="0" xfId="0" applyBorder="1" applyFont="1"/>
    <xf borderId="18" fillId="2" fontId="7" numFmtId="0" xfId="0" applyAlignment="1" applyBorder="1" applyFont="1">
      <alignment horizontal="center" vertical="center"/>
    </xf>
    <xf borderId="19" fillId="2" fontId="7" numFmtId="0" xfId="0" applyAlignment="1" applyBorder="1" applyFont="1">
      <alignment horizontal="center" vertical="center"/>
    </xf>
    <xf borderId="20" fillId="0" fontId="7" numFmtId="0" xfId="0" applyAlignment="1" applyBorder="1" applyFont="1">
      <alignment horizontal="center" vertical="center"/>
    </xf>
    <xf borderId="21" fillId="3" fontId="7" numFmtId="0" xfId="0" applyAlignment="1" applyBorder="1" applyFill="1" applyFont="1">
      <alignment horizontal="center" vertical="center"/>
    </xf>
    <xf borderId="22" fillId="3" fontId="7" numFmtId="0" xfId="0" applyAlignment="1" applyBorder="1" applyFont="1">
      <alignment vertical="center"/>
    </xf>
    <xf borderId="23" fillId="3" fontId="7" numFmtId="164" xfId="0" applyAlignment="1" applyBorder="1" applyFont="1" applyNumberFormat="1">
      <alignment horizontal="center" vertical="center"/>
    </xf>
    <xf borderId="24" fillId="3" fontId="7" numFmtId="164" xfId="0" applyAlignment="1" applyBorder="1" applyFont="1" applyNumberForma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25" fillId="2" fontId="8" numFmtId="0" xfId="0" applyAlignment="1" applyBorder="1" applyFont="1">
      <alignment horizontal="center" vertical="center"/>
    </xf>
    <xf borderId="26" fillId="2" fontId="8" numFmtId="0" xfId="0" applyAlignment="1" applyBorder="1" applyFont="1">
      <alignment vertical="center"/>
    </xf>
    <xf borderId="23" fillId="2" fontId="8" numFmtId="164" xfId="0" applyAlignment="1" applyBorder="1" applyFont="1" applyNumberFormat="1">
      <alignment horizontal="center" vertical="center"/>
    </xf>
    <xf borderId="23" fillId="0" fontId="8" numFmtId="164" xfId="0" applyAlignment="1" applyBorder="1" applyFont="1" applyNumberFormat="1">
      <alignment horizontal="center" vertical="center"/>
    </xf>
    <xf borderId="24" fillId="2" fontId="7" numFmtId="164" xfId="0" applyAlignment="1" applyBorder="1" applyFont="1" applyNumberFormat="1">
      <alignment horizontal="center" vertical="center"/>
    </xf>
    <xf borderId="0" fillId="0" fontId="1" numFmtId="164" xfId="0" applyFont="1" applyNumberFormat="1"/>
    <xf borderId="21" fillId="2" fontId="8" numFmtId="0" xfId="0" applyAlignment="1" applyBorder="1" applyFont="1">
      <alignment horizontal="center" vertical="center"/>
    </xf>
    <xf borderId="27" fillId="2" fontId="8" numFmtId="0" xfId="0" applyAlignment="1" applyBorder="1" applyFont="1">
      <alignment vertical="center"/>
    </xf>
    <xf borderId="23" fillId="2" fontId="9" numFmtId="164" xfId="0" applyAlignment="1" applyBorder="1" applyFont="1" applyNumberFormat="1">
      <alignment horizontal="center" vertical="center"/>
    </xf>
    <xf borderId="23" fillId="0" fontId="9" numFmtId="164" xfId="0" applyAlignment="1" applyBorder="1" applyFont="1" applyNumberFormat="1">
      <alignment horizontal="center" vertical="center"/>
    </xf>
    <xf borderId="24" fillId="2" fontId="10" numFmtId="164" xfId="0" applyAlignment="1" applyBorder="1" applyFont="1" applyNumberForma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" numFmtId="0" xfId="0" applyAlignment="1" applyFont="1">
      <alignment readingOrder="0"/>
    </xf>
    <xf borderId="28" fillId="2" fontId="8" numFmtId="0" xfId="0" applyAlignment="1" applyBorder="1" applyFont="1">
      <alignment horizontal="center" vertical="center"/>
    </xf>
    <xf borderId="29" fillId="2" fontId="8" numFmtId="0" xfId="0" applyAlignment="1" applyBorder="1" applyFont="1">
      <alignment vertical="center"/>
    </xf>
    <xf borderId="23" fillId="3" fontId="7" numFmtId="0" xfId="0" applyAlignment="1" applyBorder="1" applyFont="1">
      <alignment vertical="center"/>
    </xf>
    <xf borderId="25" fillId="2" fontId="9" numFmtId="0" xfId="0" applyAlignment="1" applyBorder="1" applyFont="1">
      <alignment horizontal="center" vertical="center"/>
    </xf>
    <xf borderId="26" fillId="2" fontId="9" numFmtId="0" xfId="0" applyAlignment="1" applyBorder="1" applyFont="1">
      <alignment vertical="center"/>
    </xf>
    <xf borderId="20" fillId="0" fontId="10" numFmtId="164" xfId="0" applyAlignment="1" applyBorder="1" applyFont="1" applyNumberFormat="1">
      <alignment horizontal="center" vertical="center"/>
    </xf>
    <xf borderId="21" fillId="2" fontId="9" numFmtId="0" xfId="0" applyAlignment="1" applyBorder="1" applyFont="1">
      <alignment horizontal="center" vertical="center"/>
    </xf>
    <xf borderId="27" fillId="2" fontId="9" numFmtId="0" xfId="0" applyAlignment="1" applyBorder="1" applyFont="1">
      <alignment vertical="center"/>
    </xf>
    <xf borderId="24" fillId="0" fontId="10" numFmtId="164" xfId="0" applyAlignment="1" applyBorder="1" applyFont="1" applyNumberFormat="1">
      <alignment horizontal="center" vertical="center"/>
    </xf>
    <xf borderId="30" fillId="0" fontId="9" numFmtId="164" xfId="0" applyAlignment="1" applyBorder="1" applyFont="1" applyNumberFormat="1">
      <alignment horizontal="center" vertical="center"/>
    </xf>
    <xf borderId="31" fillId="2" fontId="9" numFmtId="164" xfId="0" applyAlignment="1" applyBorder="1" applyFont="1" applyNumberFormat="1">
      <alignment horizontal="center" vertical="center"/>
    </xf>
    <xf borderId="24" fillId="0" fontId="7" numFmtId="164" xfId="0" applyAlignment="1" applyBorder="1" applyFont="1" applyNumberFormat="1">
      <alignment horizontal="center" vertical="center"/>
    </xf>
    <xf borderId="31" fillId="2" fontId="8" numFmtId="164" xfId="0" applyAlignment="1" applyBorder="1" applyFont="1" applyNumberFormat="1">
      <alignment horizontal="left" vertical="center"/>
    </xf>
    <xf borderId="26" fillId="2" fontId="10" numFmtId="0" xfId="0" applyAlignment="1" applyBorder="1" applyFont="1">
      <alignment vertical="center"/>
    </xf>
    <xf borderId="23" fillId="2" fontId="10" numFmtId="164" xfId="0" applyAlignment="1" applyBorder="1" applyFont="1" applyNumberFormat="1">
      <alignment horizontal="center" vertical="center"/>
    </xf>
    <xf borderId="27" fillId="2" fontId="10" numFmtId="0" xfId="0" applyAlignment="1" applyBorder="1" applyFont="1">
      <alignment vertical="center"/>
    </xf>
    <xf borderId="32" fillId="3" fontId="7" numFmtId="0" xfId="0" applyAlignment="1" applyBorder="1" applyFont="1">
      <alignment horizontal="center" vertical="center"/>
    </xf>
    <xf borderId="33" fillId="3" fontId="7" numFmtId="0" xfId="0" applyAlignment="1" applyBorder="1" applyFont="1">
      <alignment shrinkToFit="0" vertical="center" wrapText="1"/>
    </xf>
    <xf borderId="34" fillId="3" fontId="7" numFmtId="164" xfId="0" applyAlignment="1" applyBorder="1" applyFont="1" applyNumberFormat="1">
      <alignment horizontal="center" vertical="center"/>
    </xf>
    <xf borderId="35" fillId="3" fontId="7" numFmtId="164" xfId="0" applyAlignment="1" applyBorder="1" applyFont="1" applyNumberFormat="1">
      <alignment horizontal="center" vertical="center"/>
    </xf>
    <xf borderId="0" fillId="0" fontId="1" numFmtId="165" xfId="0" applyFont="1" applyNumberFormat="1"/>
    <xf borderId="0" fillId="0" fontId="1" numFmtId="165" xfId="0" applyAlignment="1" applyFont="1" applyNumberFormat="1">
      <alignment horizontal="right" vertical="center"/>
    </xf>
    <xf borderId="0" fillId="0" fontId="1" numFmtId="0" xfId="0" applyAlignment="1" applyFont="1">
      <alignment horizontal="right" vertical="center"/>
    </xf>
    <xf borderId="0" fillId="0" fontId="1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/>
    </xf>
    <xf borderId="4" fillId="0" fontId="1" numFmtId="0" xfId="0" applyAlignment="1" applyBorder="1" applyFont="1">
      <alignment horizontal="center" vertical="center"/>
    </xf>
    <xf borderId="36" fillId="2" fontId="5" numFmtId="0" xfId="0" applyAlignment="1" applyBorder="1" applyFont="1">
      <alignment horizontal="center" vertical="center"/>
    </xf>
    <xf borderId="9" fillId="2" fontId="7" numFmtId="0" xfId="0" applyAlignment="1" applyBorder="1" applyFont="1">
      <alignment horizontal="center" vertical="center"/>
    </xf>
    <xf borderId="37" fillId="3" fontId="7" numFmtId="0" xfId="0" applyAlignment="1" applyBorder="1" applyFont="1">
      <alignment vertical="center"/>
    </xf>
    <xf borderId="13" fillId="2" fontId="8" numFmtId="0" xfId="0" applyAlignment="1" applyBorder="1" applyFont="1">
      <alignment vertical="center"/>
    </xf>
    <xf borderId="38" fillId="2" fontId="8" numFmtId="0" xfId="0" applyAlignment="1" applyBorder="1" applyFont="1">
      <alignment vertical="center"/>
    </xf>
    <xf borderId="39" fillId="2" fontId="8" numFmtId="0" xfId="0" applyAlignment="1" applyBorder="1" applyFont="1">
      <alignment vertical="center"/>
    </xf>
    <xf borderId="13" fillId="2" fontId="9" numFmtId="0" xfId="0" applyAlignment="1" applyBorder="1" applyFont="1">
      <alignment vertical="center"/>
    </xf>
    <xf borderId="38" fillId="2" fontId="9" numFmtId="0" xfId="0" applyAlignment="1" applyBorder="1" applyFont="1">
      <alignment vertical="center"/>
    </xf>
    <xf borderId="38" fillId="2" fontId="10" numFmtId="0" xfId="0" applyAlignment="1" applyBorder="1" applyFont="1">
      <alignment vertical="center"/>
    </xf>
    <xf borderId="33" fillId="3" fontId="12" numFmtId="0" xfId="0" applyAlignment="1" applyBorder="1" applyFont="1">
      <alignment shrinkToFit="0" vertical="center" wrapText="1"/>
    </xf>
    <xf borderId="40" fillId="3" fontId="12" numFmtId="0" xfId="0" applyAlignment="1" applyBorder="1" applyFont="1">
      <alignment shrinkToFit="0" vertical="center" wrapText="1"/>
    </xf>
    <xf borderId="0" fillId="0" fontId="1" numFmtId="2" xfId="0" applyFont="1" applyNumberFormat="1"/>
    <xf borderId="1" fillId="3" fontId="13" numFmtId="0" xfId="0" applyAlignment="1" applyBorder="1" applyFont="1">
      <alignment horizontal="center" vertical="center"/>
    </xf>
    <xf borderId="41" fillId="0" fontId="14" numFmtId="0" xfId="0" applyBorder="1" applyFont="1"/>
    <xf borderId="42" fillId="0" fontId="14" numFmtId="0" xfId="0" applyBorder="1" applyFont="1"/>
    <xf borderId="43" fillId="0" fontId="1" numFmtId="166" xfId="0" applyBorder="1" applyFont="1" applyNumberFormat="1"/>
    <xf borderId="44" fillId="0" fontId="14" numFmtId="0" xfId="0" applyBorder="1" applyFont="1"/>
    <xf borderId="45" fillId="0" fontId="14" numFmtId="0" xfId="0" applyBorder="1" applyFont="1"/>
    <xf borderId="46" fillId="0" fontId="1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914400</xdr:colOff>
      <xdr:row>1</xdr:row>
      <xdr:rowOff>19050</xdr:rowOff>
    </xdr:from>
    <xdr:ext cx="476250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771525</xdr:colOff>
      <xdr:row>1</xdr:row>
      <xdr:rowOff>19050</xdr:rowOff>
    </xdr:from>
    <xdr:ext cx="476250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39.0"/>
    <col customWidth="1" min="3" max="14" width="10.14"/>
    <col customWidth="1" min="15" max="15" width="14.0"/>
    <col customWidth="1" min="16" max="16" width="1.14"/>
    <col customWidth="1" min="17" max="17" width="11.14"/>
    <col customWidth="1" min="18" max="18" width="11.86"/>
    <col customWidth="1" min="19" max="19" width="11.43"/>
  </cols>
  <sheetData>
    <row r="1" ht="9.0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51.75" customHeight="1">
      <c r="A2" s="3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2"/>
      <c r="R2" s="2"/>
      <c r="S2" s="2"/>
      <c r="T2" s="2"/>
      <c r="U2" s="2"/>
      <c r="V2" s="2"/>
      <c r="W2" s="2"/>
    </row>
    <row r="3" ht="12.75" customHeight="1">
      <c r="A3" s="9" t="s">
        <v>1</v>
      </c>
      <c r="B3" s="10"/>
      <c r="C3" s="11" t="s">
        <v>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  <c r="P3" s="8"/>
      <c r="Q3" s="2"/>
      <c r="R3" s="2"/>
      <c r="S3" s="2"/>
      <c r="T3" s="2"/>
      <c r="U3" s="2"/>
      <c r="V3" s="2"/>
      <c r="W3" s="2"/>
    </row>
    <row r="4" ht="10.5" customHeight="1">
      <c r="A4" s="14"/>
      <c r="B4" s="15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8"/>
      <c r="Q4" s="2"/>
      <c r="R4" s="2"/>
      <c r="S4" s="2"/>
      <c r="T4" s="2"/>
      <c r="U4" s="2"/>
      <c r="V4" s="2"/>
      <c r="W4" s="2"/>
    </row>
    <row r="5" ht="15.0" customHeight="1">
      <c r="A5" s="19" t="s">
        <v>3</v>
      </c>
      <c r="B5" s="20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1" t="s">
        <v>13</v>
      </c>
      <c r="M5" s="21" t="s">
        <v>14</v>
      </c>
      <c r="N5" s="21" t="s">
        <v>15</v>
      </c>
      <c r="O5" s="22" t="s">
        <v>16</v>
      </c>
      <c r="P5" s="23"/>
      <c r="Q5" s="2"/>
      <c r="R5" s="2"/>
      <c r="S5" s="2"/>
      <c r="T5" s="2"/>
      <c r="U5" s="2"/>
      <c r="V5" s="2"/>
      <c r="W5" s="2"/>
    </row>
    <row r="6" ht="15.0" customHeight="1">
      <c r="A6" s="24">
        <v>1.0</v>
      </c>
      <c r="B6" s="25" t="s">
        <v>17</v>
      </c>
      <c r="C6" s="26">
        <f t="shared" ref="C6:N6" si="1">SUM(C7:C19)</f>
        <v>14255.51113</v>
      </c>
      <c r="D6" s="26">
        <f t="shared" si="1"/>
        <v>14255.51113</v>
      </c>
      <c r="E6" s="26">
        <f t="shared" si="1"/>
        <v>14255.51113</v>
      </c>
      <c r="F6" s="26">
        <f t="shared" si="1"/>
        <v>14255.51113</v>
      </c>
      <c r="G6" s="26">
        <f t="shared" si="1"/>
        <v>14255.51113</v>
      </c>
      <c r="H6" s="26">
        <f t="shared" si="1"/>
        <v>14255.50446</v>
      </c>
      <c r="I6" s="26">
        <f t="shared" si="1"/>
        <v>14255.51113</v>
      </c>
      <c r="J6" s="26">
        <f t="shared" si="1"/>
        <v>14255.51113</v>
      </c>
      <c r="K6" s="26">
        <f t="shared" si="1"/>
        <v>15128.05957</v>
      </c>
      <c r="L6" s="26">
        <f t="shared" si="1"/>
        <v>15128.05957</v>
      </c>
      <c r="M6" s="26">
        <f t="shared" si="1"/>
        <v>15128.05957</v>
      </c>
      <c r="N6" s="26">
        <f t="shared" si="1"/>
        <v>15128.05957</v>
      </c>
      <c r="O6" s="27">
        <f t="shared" ref="O6:O23" si="2">SUM(C6:N6)</f>
        <v>174556.3207</v>
      </c>
      <c r="P6" s="28"/>
      <c r="Q6" s="2"/>
      <c r="R6" s="2">
        <f>F7/2</f>
        <v>4271.44</v>
      </c>
      <c r="S6" s="2"/>
      <c r="T6" s="2"/>
      <c r="U6" s="2"/>
      <c r="V6" s="2"/>
      <c r="W6" s="2"/>
    </row>
    <row r="7" ht="15.0" customHeight="1">
      <c r="A7" s="29" t="s">
        <v>18</v>
      </c>
      <c r="B7" s="30" t="s">
        <v>19</v>
      </c>
      <c r="C7" s="31">
        <v>8542.88</v>
      </c>
      <c r="D7" s="31">
        <v>8542.88</v>
      </c>
      <c r="E7" s="31">
        <v>8542.88</v>
      </c>
      <c r="F7" s="31">
        <v>8542.88</v>
      </c>
      <c r="G7" s="31">
        <v>8542.88</v>
      </c>
      <c r="H7" s="32">
        <v>8542.88</v>
      </c>
      <c r="I7" s="32">
        <v>8542.88</v>
      </c>
      <c r="J7" s="32">
        <v>8542.88</v>
      </c>
      <c r="K7" s="32">
        <v>8542.88</v>
      </c>
      <c r="L7" s="31">
        <v>8542.88</v>
      </c>
      <c r="M7" s="31">
        <v>8542.88</v>
      </c>
      <c r="N7" s="31">
        <v>8542.88</v>
      </c>
      <c r="O7" s="33">
        <f t="shared" si="2"/>
        <v>102514.56</v>
      </c>
      <c r="P7" s="28"/>
      <c r="Q7" s="2"/>
      <c r="R7" s="2"/>
      <c r="S7" s="34"/>
      <c r="T7" s="2"/>
      <c r="U7" s="2"/>
      <c r="V7" s="2"/>
      <c r="W7" s="2"/>
    </row>
    <row r="8" ht="15.0" customHeight="1">
      <c r="A8" s="35" t="s">
        <v>20</v>
      </c>
      <c r="B8" s="36" t="s">
        <v>21</v>
      </c>
      <c r="C8" s="37">
        <v>2204.06304</v>
      </c>
      <c r="D8" s="37">
        <v>2204.06304</v>
      </c>
      <c r="E8" s="37">
        <v>2204.06304</v>
      </c>
      <c r="F8" s="37">
        <v>2204.06304</v>
      </c>
      <c r="G8" s="37">
        <v>2204.06304</v>
      </c>
      <c r="H8" s="38">
        <v>2204.06304</v>
      </c>
      <c r="I8" s="38">
        <v>2204.06304</v>
      </c>
      <c r="J8" s="38">
        <v>2204.06304</v>
      </c>
      <c r="K8" s="38">
        <v>2358.3470399999997</v>
      </c>
      <c r="L8" s="37">
        <v>2358.3470399999997</v>
      </c>
      <c r="M8" s="37">
        <v>2358.3470399999997</v>
      </c>
      <c r="N8" s="37">
        <v>2358.3470399999997</v>
      </c>
      <c r="O8" s="39">
        <f t="shared" si="2"/>
        <v>27065.89248</v>
      </c>
      <c r="P8" s="40"/>
      <c r="Q8" s="2"/>
      <c r="R8" s="41">
        <v>1311.38</v>
      </c>
      <c r="S8" s="2"/>
      <c r="T8" s="2"/>
      <c r="U8" s="2"/>
      <c r="V8" s="2"/>
      <c r="W8" s="2"/>
    </row>
    <row r="9" ht="15.0" customHeight="1">
      <c r="A9" s="35" t="s">
        <v>22</v>
      </c>
      <c r="B9" s="36" t="s">
        <v>23</v>
      </c>
      <c r="C9" s="31">
        <v>85.4288</v>
      </c>
      <c r="D9" s="31">
        <v>85.4288</v>
      </c>
      <c r="E9" s="31">
        <v>85.4288</v>
      </c>
      <c r="F9" s="31">
        <v>85.4288</v>
      </c>
      <c r="G9" s="31">
        <v>85.4288</v>
      </c>
      <c r="H9" s="32">
        <v>85.4288</v>
      </c>
      <c r="I9" s="32">
        <v>85.4288</v>
      </c>
      <c r="J9" s="32">
        <v>85.4288</v>
      </c>
      <c r="K9" s="32">
        <v>91.4088</v>
      </c>
      <c r="L9" s="31">
        <v>91.4088</v>
      </c>
      <c r="M9" s="31">
        <v>91.4088</v>
      </c>
      <c r="N9" s="31">
        <v>91.4088</v>
      </c>
      <c r="O9" s="33">
        <f t="shared" si="2"/>
        <v>1049.0656</v>
      </c>
      <c r="P9" s="28"/>
      <c r="Q9" s="2"/>
      <c r="R9" s="41">
        <v>1572.94</v>
      </c>
      <c r="S9" s="2"/>
      <c r="T9" s="2"/>
      <c r="U9" s="2"/>
      <c r="V9" s="2"/>
      <c r="W9" s="2"/>
    </row>
    <row r="10" ht="15.0" customHeight="1">
      <c r="A10" s="35" t="s">
        <v>24</v>
      </c>
      <c r="B10" s="36" t="s">
        <v>25</v>
      </c>
      <c r="C10" s="31">
        <v>683.4304</v>
      </c>
      <c r="D10" s="31">
        <v>683.4304</v>
      </c>
      <c r="E10" s="31">
        <v>683.4304</v>
      </c>
      <c r="F10" s="31">
        <v>683.4304</v>
      </c>
      <c r="G10" s="31">
        <v>683.4304</v>
      </c>
      <c r="H10" s="32">
        <v>683.4304</v>
      </c>
      <c r="I10" s="32">
        <v>683.4304</v>
      </c>
      <c r="J10" s="32">
        <v>683.4304</v>
      </c>
      <c r="K10" s="32">
        <v>731.2704</v>
      </c>
      <c r="L10" s="31">
        <v>731.2704</v>
      </c>
      <c r="M10" s="31">
        <v>731.2704</v>
      </c>
      <c r="N10" s="31">
        <v>731.2704</v>
      </c>
      <c r="O10" s="33">
        <f t="shared" si="2"/>
        <v>8392.5248</v>
      </c>
      <c r="P10" s="28"/>
      <c r="Q10" s="2"/>
      <c r="R10" s="2"/>
      <c r="S10" s="2"/>
      <c r="T10" s="2"/>
      <c r="U10" s="2"/>
      <c r="V10" s="2"/>
      <c r="W10" s="2"/>
    </row>
    <row r="11" ht="15.0" customHeight="1">
      <c r="A11" s="35" t="s">
        <v>26</v>
      </c>
      <c r="B11" s="36" t="s">
        <v>27</v>
      </c>
      <c r="C11" s="31">
        <v>237.3022222222222</v>
      </c>
      <c r="D11" s="31">
        <v>237.3022222222222</v>
      </c>
      <c r="E11" s="31">
        <v>237.3022222222222</v>
      </c>
      <c r="F11" s="31">
        <v>237.3022222222222</v>
      </c>
      <c r="G11" s="31">
        <v>237.3022222222222</v>
      </c>
      <c r="H11" s="32">
        <v>237.3022222222222</v>
      </c>
      <c r="I11" s="32">
        <v>237.3022222222222</v>
      </c>
      <c r="J11" s="32">
        <v>237.3022222222222</v>
      </c>
      <c r="K11" s="32">
        <v>253.9133333333333</v>
      </c>
      <c r="L11" s="31">
        <v>253.9133333333333</v>
      </c>
      <c r="M11" s="31">
        <v>253.9133333333333</v>
      </c>
      <c r="N11" s="31">
        <v>253.9133333333333</v>
      </c>
      <c r="O11" s="33">
        <f t="shared" si="2"/>
        <v>2914.071111</v>
      </c>
      <c r="P11" s="28"/>
      <c r="Q11" s="2"/>
      <c r="R11" s="41">
        <v>2705.25</v>
      </c>
      <c r="S11" s="2"/>
      <c r="T11" s="2"/>
      <c r="U11" s="2"/>
      <c r="V11" s="2"/>
      <c r="W11" s="2"/>
    </row>
    <row r="12" ht="15.0" customHeight="1">
      <c r="A12" s="35" t="s">
        <v>28</v>
      </c>
      <c r="B12" s="36" t="s">
        <v>29</v>
      </c>
      <c r="C12" s="31">
        <v>711.9066666666666</v>
      </c>
      <c r="D12" s="31">
        <v>711.9066666666666</v>
      </c>
      <c r="E12" s="31">
        <v>711.9066666666666</v>
      </c>
      <c r="F12" s="31">
        <v>711.9066666666666</v>
      </c>
      <c r="G12" s="31">
        <v>711.9066666666666</v>
      </c>
      <c r="H12" s="32">
        <v>711.9</v>
      </c>
      <c r="I12" s="32">
        <v>711.9066666666666</v>
      </c>
      <c r="J12" s="32">
        <v>711.9066666666666</v>
      </c>
      <c r="K12" s="32">
        <v>761.7399999999999</v>
      </c>
      <c r="L12" s="31">
        <v>761.7399999999999</v>
      </c>
      <c r="M12" s="31">
        <v>761.7399999999999</v>
      </c>
      <c r="N12" s="31">
        <v>761.7399999999999</v>
      </c>
      <c r="O12" s="33">
        <f t="shared" si="2"/>
        <v>8742.206667</v>
      </c>
      <c r="P12" s="28"/>
      <c r="Q12" s="2"/>
      <c r="R12" s="41">
        <v>2397.0</v>
      </c>
      <c r="S12" s="2"/>
      <c r="T12" s="2"/>
      <c r="U12" s="2"/>
      <c r="V12" s="2"/>
      <c r="W12" s="2"/>
    </row>
    <row r="13" ht="15.0" customHeight="1">
      <c r="A13" s="35" t="s">
        <v>30</v>
      </c>
      <c r="B13" s="36" t="s">
        <v>31</v>
      </c>
      <c r="C13" s="31">
        <v>0.0</v>
      </c>
      <c r="D13" s="31">
        <v>0.0</v>
      </c>
      <c r="E13" s="31">
        <v>0.0</v>
      </c>
      <c r="F13" s="31">
        <v>0.0</v>
      </c>
      <c r="G13" s="31">
        <v>0.0</v>
      </c>
      <c r="H13" s="32">
        <v>0.0</v>
      </c>
      <c r="I13" s="32">
        <v>0.0</v>
      </c>
      <c r="J13" s="32">
        <v>0.0</v>
      </c>
      <c r="K13" s="32">
        <v>598.0</v>
      </c>
      <c r="L13" s="31">
        <v>598.0</v>
      </c>
      <c r="M13" s="31">
        <v>598.0</v>
      </c>
      <c r="N13" s="31">
        <v>598.0</v>
      </c>
      <c r="O13" s="33">
        <f t="shared" si="2"/>
        <v>2392</v>
      </c>
      <c r="P13" s="28"/>
      <c r="Q13" s="2"/>
      <c r="R13" s="2"/>
      <c r="S13" s="2"/>
      <c r="T13" s="2"/>
      <c r="U13" s="2"/>
      <c r="V13" s="2"/>
      <c r="W13" s="2"/>
    </row>
    <row r="14" ht="15.0" customHeight="1">
      <c r="A14" s="35" t="s">
        <v>32</v>
      </c>
      <c r="B14" s="36" t="s">
        <v>33</v>
      </c>
      <c r="C14" s="31">
        <v>1754.52</v>
      </c>
      <c r="D14" s="31">
        <v>1754.52</v>
      </c>
      <c r="E14" s="31">
        <v>1754.52</v>
      </c>
      <c r="F14" s="31">
        <v>1754.52</v>
      </c>
      <c r="G14" s="31">
        <v>1754.52</v>
      </c>
      <c r="H14" s="32">
        <v>1754.52</v>
      </c>
      <c r="I14" s="32">
        <v>1754.52</v>
      </c>
      <c r="J14" s="32">
        <v>1754.52</v>
      </c>
      <c r="K14" s="32">
        <v>1754.52</v>
      </c>
      <c r="L14" s="31">
        <v>1754.52</v>
      </c>
      <c r="M14" s="31">
        <v>1754.52</v>
      </c>
      <c r="N14" s="31">
        <v>1754.52</v>
      </c>
      <c r="O14" s="33">
        <f t="shared" si="2"/>
        <v>21054.24</v>
      </c>
      <c r="P14" s="28"/>
      <c r="Q14" s="2"/>
      <c r="R14" s="2">
        <f>R6-R11</f>
        <v>1566.19</v>
      </c>
      <c r="S14" s="2"/>
      <c r="T14" s="2"/>
      <c r="U14" s="2"/>
      <c r="V14" s="2"/>
      <c r="W14" s="2"/>
    </row>
    <row r="15" ht="15.0" customHeight="1">
      <c r="A15" s="35" t="s">
        <v>34</v>
      </c>
      <c r="B15" s="36" t="s">
        <v>35</v>
      </c>
      <c r="C15" s="31">
        <v>0.0</v>
      </c>
      <c r="D15" s="31">
        <v>0.0</v>
      </c>
      <c r="E15" s="31">
        <v>0.0</v>
      </c>
      <c r="F15" s="31">
        <v>0.0</v>
      </c>
      <c r="G15" s="31">
        <v>0.0</v>
      </c>
      <c r="H15" s="32">
        <v>0.0</v>
      </c>
      <c r="I15" s="32">
        <v>0.0</v>
      </c>
      <c r="J15" s="32">
        <v>0.0</v>
      </c>
      <c r="K15" s="32">
        <v>0.0</v>
      </c>
      <c r="L15" s="31">
        <v>0.0</v>
      </c>
      <c r="M15" s="31">
        <v>0.0</v>
      </c>
      <c r="N15" s="31">
        <v>0.0</v>
      </c>
      <c r="O15" s="33">
        <f t="shared" si="2"/>
        <v>0</v>
      </c>
      <c r="P15" s="28"/>
      <c r="Q15" s="2"/>
      <c r="R15" s="34">
        <f>R14-E11</f>
        <v>1328.887778</v>
      </c>
      <c r="S15" s="2"/>
      <c r="T15" s="2"/>
      <c r="U15" s="2"/>
      <c r="V15" s="2"/>
      <c r="W15" s="2"/>
    </row>
    <row r="16" ht="15.0" customHeight="1">
      <c r="A16" s="35" t="s">
        <v>36</v>
      </c>
      <c r="B16" s="36" t="s">
        <v>37</v>
      </c>
      <c r="C16" s="31">
        <v>35.98</v>
      </c>
      <c r="D16" s="31">
        <v>35.98</v>
      </c>
      <c r="E16" s="31">
        <v>35.98</v>
      </c>
      <c r="F16" s="31">
        <v>35.98</v>
      </c>
      <c r="G16" s="31">
        <v>35.98</v>
      </c>
      <c r="H16" s="32">
        <v>35.98</v>
      </c>
      <c r="I16" s="32">
        <v>35.98</v>
      </c>
      <c r="J16" s="32">
        <v>35.98</v>
      </c>
      <c r="K16" s="32">
        <v>35.98</v>
      </c>
      <c r="L16" s="31">
        <v>35.98</v>
      </c>
      <c r="M16" s="31">
        <v>35.98</v>
      </c>
      <c r="N16" s="31">
        <v>35.98</v>
      </c>
      <c r="O16" s="33">
        <f t="shared" si="2"/>
        <v>431.76</v>
      </c>
      <c r="P16" s="28"/>
      <c r="Q16" s="2">
        <f>E16/2</f>
        <v>17.99</v>
      </c>
      <c r="R16" s="41">
        <v>3708.38</v>
      </c>
      <c r="S16" s="2"/>
      <c r="T16" s="2"/>
      <c r="U16" s="2"/>
      <c r="V16" s="2"/>
      <c r="W16" s="2"/>
    </row>
    <row r="17" ht="15.0" customHeight="1">
      <c r="A17" s="35" t="s">
        <v>38</v>
      </c>
      <c r="B17" s="36" t="s">
        <v>39</v>
      </c>
      <c r="C17" s="31">
        <v>0.0</v>
      </c>
      <c r="D17" s="31">
        <v>0.0</v>
      </c>
      <c r="E17" s="31">
        <v>0.0</v>
      </c>
      <c r="F17" s="31">
        <v>0.0</v>
      </c>
      <c r="G17" s="31">
        <v>0.0</v>
      </c>
      <c r="H17" s="31">
        <v>0.0</v>
      </c>
      <c r="I17" s="31">
        <v>0.0</v>
      </c>
      <c r="J17" s="31">
        <v>0.0</v>
      </c>
      <c r="K17" s="31">
        <v>0.0</v>
      </c>
      <c r="L17" s="31">
        <v>0.0</v>
      </c>
      <c r="M17" s="31">
        <v>0.0</v>
      </c>
      <c r="N17" s="31">
        <v>0.0</v>
      </c>
      <c r="O17" s="33">
        <f t="shared" si="2"/>
        <v>0</v>
      </c>
      <c r="P17" s="28"/>
      <c r="Q17" s="2"/>
      <c r="R17" s="2">
        <f>R6-R16</f>
        <v>563.06</v>
      </c>
      <c r="S17" s="2"/>
      <c r="T17" s="2"/>
      <c r="U17" s="2"/>
      <c r="V17" s="2"/>
      <c r="W17" s="2"/>
    </row>
    <row r="18" ht="15.0" customHeight="1">
      <c r="A18" s="35" t="s">
        <v>40</v>
      </c>
      <c r="B18" s="36" t="s">
        <v>41</v>
      </c>
      <c r="C18" s="31">
        <v>0.0</v>
      </c>
      <c r="D18" s="31">
        <v>0.0</v>
      </c>
      <c r="E18" s="31">
        <v>0.0</v>
      </c>
      <c r="F18" s="31">
        <v>0.0</v>
      </c>
      <c r="G18" s="31">
        <v>0.0</v>
      </c>
      <c r="H18" s="31">
        <v>0.0</v>
      </c>
      <c r="I18" s="31">
        <v>0.0</v>
      </c>
      <c r="J18" s="31">
        <v>0.0</v>
      </c>
      <c r="K18" s="31">
        <v>0.0</v>
      </c>
      <c r="L18" s="31">
        <v>0.0</v>
      </c>
      <c r="M18" s="31">
        <v>0.0</v>
      </c>
      <c r="N18" s="31">
        <v>0.0</v>
      </c>
      <c r="O18" s="33">
        <f t="shared" si="2"/>
        <v>0</v>
      </c>
      <c r="P18" s="28"/>
      <c r="Q18" s="2"/>
      <c r="R18" s="2">
        <f>R17*2</f>
        <v>1126.12</v>
      </c>
      <c r="S18" s="2"/>
      <c r="T18" s="2"/>
      <c r="U18" s="2"/>
      <c r="V18" s="2"/>
      <c r="W18" s="2"/>
    </row>
    <row r="19" ht="15.0" customHeight="1">
      <c r="A19" s="42" t="s">
        <v>42</v>
      </c>
      <c r="B19" s="43" t="s">
        <v>43</v>
      </c>
      <c r="C19" s="31">
        <v>0.0</v>
      </c>
      <c r="D19" s="31">
        <v>0.0</v>
      </c>
      <c r="E19" s="31">
        <v>0.0</v>
      </c>
      <c r="F19" s="31">
        <v>0.0</v>
      </c>
      <c r="G19" s="31">
        <v>0.0</v>
      </c>
      <c r="H19" s="31">
        <v>0.0</v>
      </c>
      <c r="I19" s="31">
        <v>0.0</v>
      </c>
      <c r="J19" s="31">
        <v>0.0</v>
      </c>
      <c r="K19" s="31">
        <v>0.0</v>
      </c>
      <c r="L19" s="31">
        <v>0.0</v>
      </c>
      <c r="M19" s="31">
        <v>0.0</v>
      </c>
      <c r="N19" s="31">
        <v>0.0</v>
      </c>
      <c r="O19" s="33">
        <f t="shared" si="2"/>
        <v>0</v>
      </c>
      <c r="P19" s="28"/>
      <c r="Q19" s="2"/>
      <c r="R19" s="2"/>
      <c r="S19" s="2"/>
      <c r="T19" s="2"/>
      <c r="U19" s="2"/>
      <c r="V19" s="2"/>
      <c r="W19" s="2"/>
    </row>
    <row r="20" ht="15.75" customHeight="1">
      <c r="A20" s="24">
        <v>2.0</v>
      </c>
      <c r="B20" s="44" t="s">
        <v>44</v>
      </c>
      <c r="C20" s="26">
        <f t="shared" ref="C20:N20" si="3">SUM(C21:C27)</f>
        <v>1506.7</v>
      </c>
      <c r="D20" s="26">
        <f t="shared" si="3"/>
        <v>22170.22</v>
      </c>
      <c r="E20" s="26">
        <f t="shared" si="3"/>
        <v>1256.7</v>
      </c>
      <c r="F20" s="26">
        <f t="shared" si="3"/>
        <v>940.06</v>
      </c>
      <c r="G20" s="26">
        <f t="shared" si="3"/>
        <v>5390.06</v>
      </c>
      <c r="H20" s="26">
        <f t="shared" si="3"/>
        <v>1329.67</v>
      </c>
      <c r="I20" s="26">
        <f t="shared" si="3"/>
        <v>1681.67</v>
      </c>
      <c r="J20" s="26">
        <f t="shared" si="3"/>
        <v>1329.67</v>
      </c>
      <c r="K20" s="26">
        <f t="shared" si="3"/>
        <v>1329.67</v>
      </c>
      <c r="L20" s="26">
        <f t="shared" si="3"/>
        <v>1374.12</v>
      </c>
      <c r="M20" s="26">
        <f t="shared" si="3"/>
        <v>1374.12</v>
      </c>
      <c r="N20" s="26">
        <f t="shared" si="3"/>
        <v>5824.12</v>
      </c>
      <c r="O20" s="27">
        <f t="shared" si="2"/>
        <v>45506.78</v>
      </c>
      <c r="P20" s="28"/>
      <c r="Q20" s="2"/>
      <c r="R20" s="34">
        <f>R6-R11-E11</f>
        <v>1328.887778</v>
      </c>
      <c r="S20" s="2"/>
      <c r="T20" s="2"/>
      <c r="U20" s="2"/>
      <c r="V20" s="2"/>
      <c r="W20" s="2"/>
    </row>
    <row r="21" ht="15.75" customHeight="1">
      <c r="A21" s="45" t="s">
        <v>45</v>
      </c>
      <c r="B21" s="46" t="s">
        <v>46</v>
      </c>
      <c r="C21" s="37">
        <v>0.0</v>
      </c>
      <c r="D21" s="37">
        <v>2487.5</v>
      </c>
      <c r="E21" s="37">
        <v>0.0</v>
      </c>
      <c r="F21" s="37">
        <v>0.0</v>
      </c>
      <c r="G21" s="37">
        <v>0.0</v>
      </c>
      <c r="H21" s="37">
        <v>0.0</v>
      </c>
      <c r="I21" s="37">
        <v>0.0</v>
      </c>
      <c r="J21" s="37">
        <v>0.0</v>
      </c>
      <c r="K21" s="37">
        <v>0.0</v>
      </c>
      <c r="L21" s="37">
        <v>0.0</v>
      </c>
      <c r="M21" s="37">
        <v>0.0</v>
      </c>
      <c r="N21" s="37">
        <v>0.0</v>
      </c>
      <c r="O21" s="39">
        <f t="shared" si="2"/>
        <v>2487.5</v>
      </c>
      <c r="P21" s="47"/>
      <c r="Q21" s="2"/>
      <c r="R21" s="34">
        <f>R20*2-E16</f>
        <v>2621.795556</v>
      </c>
      <c r="S21" s="2"/>
      <c r="T21" s="2"/>
      <c r="U21" s="2"/>
      <c r="V21" s="2"/>
      <c r="W21" s="2"/>
    </row>
    <row r="22" ht="15.75" customHeight="1">
      <c r="A22" s="48" t="s">
        <v>47</v>
      </c>
      <c r="B22" s="49" t="s">
        <v>48</v>
      </c>
      <c r="C22" s="37">
        <v>0.0</v>
      </c>
      <c r="D22" s="37">
        <v>7983.099999999999</v>
      </c>
      <c r="E22" s="37">
        <v>0.0</v>
      </c>
      <c r="F22" s="37">
        <v>0.0</v>
      </c>
      <c r="G22" s="37">
        <v>0.0</v>
      </c>
      <c r="H22" s="37">
        <v>0.0</v>
      </c>
      <c r="I22" s="37">
        <v>0.0</v>
      </c>
      <c r="J22" s="37">
        <v>0.0</v>
      </c>
      <c r="K22" s="37">
        <v>0.0</v>
      </c>
      <c r="L22" s="37">
        <v>0.0</v>
      </c>
      <c r="M22" s="37">
        <v>0.0</v>
      </c>
      <c r="N22" s="37">
        <v>0.0</v>
      </c>
      <c r="O22" s="39">
        <f t="shared" si="2"/>
        <v>7983.1</v>
      </c>
      <c r="P22" s="40"/>
      <c r="Q22" s="2"/>
      <c r="R22" s="2">
        <f>R21/2</f>
        <v>1310.897778</v>
      </c>
      <c r="S22" s="2"/>
      <c r="T22" s="2"/>
      <c r="U22" s="2"/>
      <c r="V22" s="2"/>
      <c r="W22" s="2"/>
    </row>
    <row r="23" ht="15.75" customHeight="1">
      <c r="A23" s="48" t="s">
        <v>49</v>
      </c>
      <c r="B23" s="49" t="s">
        <v>50</v>
      </c>
      <c r="C23" s="38">
        <v>476.41</v>
      </c>
      <c r="D23" s="38">
        <v>476.41</v>
      </c>
      <c r="E23" s="38">
        <v>476.41</v>
      </c>
      <c r="F23" s="38">
        <v>476.41</v>
      </c>
      <c r="G23" s="38">
        <v>476.41</v>
      </c>
      <c r="H23" s="38">
        <v>524.05</v>
      </c>
      <c r="I23" s="38">
        <v>524.05</v>
      </c>
      <c r="J23" s="38">
        <v>524.05</v>
      </c>
      <c r="K23" s="38">
        <v>524.05</v>
      </c>
      <c r="L23" s="38">
        <v>524.04</v>
      </c>
      <c r="M23" s="38">
        <v>524.04</v>
      </c>
      <c r="N23" s="38">
        <v>524.04</v>
      </c>
      <c r="O23" s="50">
        <f t="shared" si="2"/>
        <v>6050.37</v>
      </c>
      <c r="P23" s="40"/>
      <c r="Q23" s="34"/>
      <c r="R23" s="2"/>
      <c r="S23" s="2"/>
      <c r="T23" s="2"/>
      <c r="U23" s="2"/>
      <c r="V23" s="2"/>
      <c r="W23" s="2"/>
    </row>
    <row r="24" ht="15.75" customHeight="1">
      <c r="A24" s="48" t="s">
        <v>51</v>
      </c>
      <c r="B24" s="49" t="s">
        <v>52</v>
      </c>
      <c r="C24" s="51">
        <v>0.0</v>
      </c>
      <c r="D24" s="38">
        <v>0.0</v>
      </c>
      <c r="E24" s="38">
        <v>0.0</v>
      </c>
      <c r="F24" s="38">
        <v>0.0</v>
      </c>
      <c r="G24" s="38">
        <v>4450.0</v>
      </c>
      <c r="H24" s="38">
        <v>0.0</v>
      </c>
      <c r="I24" s="38">
        <v>352.0</v>
      </c>
      <c r="J24" s="38">
        <v>0.0</v>
      </c>
      <c r="K24" s="38">
        <v>0.0</v>
      </c>
      <c r="L24" s="38">
        <v>0.0</v>
      </c>
      <c r="M24" s="38">
        <v>0.0</v>
      </c>
      <c r="N24" s="38">
        <v>4450.0</v>
      </c>
      <c r="O24" s="50">
        <f>SUM(D24:N24)</f>
        <v>9252</v>
      </c>
      <c r="P24" s="40"/>
      <c r="Q24" s="2"/>
      <c r="R24" s="2"/>
      <c r="S24" s="2"/>
      <c r="T24" s="2"/>
      <c r="U24" s="2"/>
      <c r="V24" s="2"/>
      <c r="W24" s="2"/>
    </row>
    <row r="25" ht="15.75" customHeight="1">
      <c r="A25" s="48" t="s">
        <v>53</v>
      </c>
      <c r="B25" s="49" t="s">
        <v>54</v>
      </c>
      <c r="C25" s="38">
        <f t="shared" ref="C25:E25" si="4">463.65+316.64</f>
        <v>780.29</v>
      </c>
      <c r="D25" s="38">
        <f t="shared" si="4"/>
        <v>780.29</v>
      </c>
      <c r="E25" s="38">
        <f t="shared" si="4"/>
        <v>780.29</v>
      </c>
      <c r="F25" s="38">
        <v>463.65</v>
      </c>
      <c r="G25" s="38">
        <v>463.65</v>
      </c>
      <c r="H25" s="38">
        <f t="shared" ref="H25:K25" si="5">463.65+341.97</f>
        <v>805.62</v>
      </c>
      <c r="I25" s="38">
        <f t="shared" si="5"/>
        <v>805.62</v>
      </c>
      <c r="J25" s="38">
        <f t="shared" si="5"/>
        <v>805.62</v>
      </c>
      <c r="K25" s="38">
        <f t="shared" si="5"/>
        <v>805.62</v>
      </c>
      <c r="L25" s="38">
        <v>850.0800000000002</v>
      </c>
      <c r="M25" s="38">
        <v>850.0800000000002</v>
      </c>
      <c r="N25" s="38">
        <v>850.0800000000002</v>
      </c>
      <c r="O25" s="50">
        <f t="shared" ref="O25:O27" si="6">SUM(C25:N25)</f>
        <v>9040.89</v>
      </c>
      <c r="P25" s="40"/>
      <c r="Q25" s="52"/>
      <c r="R25" s="2"/>
      <c r="S25" s="2"/>
      <c r="T25" s="2"/>
      <c r="U25" s="2"/>
      <c r="V25" s="2"/>
      <c r="W25" s="2"/>
    </row>
    <row r="26" ht="15.75" customHeight="1">
      <c r="A26" s="35" t="s">
        <v>55</v>
      </c>
      <c r="B26" s="36" t="s">
        <v>56</v>
      </c>
      <c r="C26" s="32">
        <v>250.0</v>
      </c>
      <c r="D26" s="38">
        <v>6080.0</v>
      </c>
      <c r="E26" s="32">
        <v>0.0</v>
      </c>
      <c r="F26" s="32">
        <v>0.0</v>
      </c>
      <c r="G26" s="32">
        <v>0.0</v>
      </c>
      <c r="H26" s="32">
        <v>0.0</v>
      </c>
      <c r="I26" s="32">
        <v>0.0</v>
      </c>
      <c r="J26" s="32">
        <v>0.0</v>
      </c>
      <c r="K26" s="32">
        <v>0.0</v>
      </c>
      <c r="L26" s="32">
        <v>0.0</v>
      </c>
      <c r="M26" s="32">
        <v>0.0</v>
      </c>
      <c r="N26" s="32">
        <v>0.0</v>
      </c>
      <c r="O26" s="53">
        <f t="shared" si="6"/>
        <v>6330</v>
      </c>
      <c r="P26" s="28"/>
      <c r="Q26" s="54"/>
      <c r="R26" s="2"/>
      <c r="S26" s="2"/>
      <c r="T26" s="2"/>
      <c r="U26" s="2"/>
      <c r="V26" s="2"/>
      <c r="W26" s="2"/>
    </row>
    <row r="27" ht="15.75" customHeight="1">
      <c r="A27" s="29" t="s">
        <v>57</v>
      </c>
      <c r="B27" s="36" t="s">
        <v>58</v>
      </c>
      <c r="C27" s="31">
        <v>0.0</v>
      </c>
      <c r="D27" s="31">
        <v>4362.920000000001</v>
      </c>
      <c r="E27" s="31">
        <v>0.0</v>
      </c>
      <c r="F27" s="31">
        <v>0.0</v>
      </c>
      <c r="G27" s="31">
        <v>0.0</v>
      </c>
      <c r="H27" s="31">
        <v>0.0</v>
      </c>
      <c r="I27" s="31">
        <v>0.0</v>
      </c>
      <c r="J27" s="31">
        <v>0.0</v>
      </c>
      <c r="K27" s="31">
        <v>0.0</v>
      </c>
      <c r="L27" s="31">
        <v>0.0</v>
      </c>
      <c r="M27" s="31">
        <v>0.0</v>
      </c>
      <c r="N27" s="31">
        <v>0.0</v>
      </c>
      <c r="O27" s="33">
        <f t="shared" si="6"/>
        <v>4362.92</v>
      </c>
      <c r="P27" s="28"/>
      <c r="Q27" s="54"/>
      <c r="R27" s="34"/>
      <c r="S27" s="2"/>
      <c r="T27" s="2"/>
      <c r="U27" s="2"/>
      <c r="V27" s="2"/>
      <c r="W27" s="2"/>
    </row>
    <row r="28" ht="15.75" customHeight="1">
      <c r="A28" s="24">
        <v>3.0</v>
      </c>
      <c r="B28" s="44" t="s">
        <v>59</v>
      </c>
      <c r="C28" s="26">
        <f t="shared" ref="C28:O28" si="7">SUM(C29:C37)</f>
        <v>6606.43</v>
      </c>
      <c r="D28" s="26">
        <f t="shared" si="7"/>
        <v>14456.43</v>
      </c>
      <c r="E28" s="26">
        <f t="shared" si="7"/>
        <v>9906.43</v>
      </c>
      <c r="F28" s="26">
        <f t="shared" si="7"/>
        <v>6956.43</v>
      </c>
      <c r="G28" s="26">
        <f t="shared" si="7"/>
        <v>6056.43</v>
      </c>
      <c r="H28" s="26">
        <f t="shared" si="7"/>
        <v>7206.47</v>
      </c>
      <c r="I28" s="26">
        <f t="shared" si="7"/>
        <v>5886.43</v>
      </c>
      <c r="J28" s="26">
        <f t="shared" si="7"/>
        <v>5736.43</v>
      </c>
      <c r="K28" s="26">
        <f t="shared" si="7"/>
        <v>6986.43</v>
      </c>
      <c r="L28" s="26">
        <f t="shared" si="7"/>
        <v>8636.43</v>
      </c>
      <c r="M28" s="26">
        <f t="shared" si="7"/>
        <v>6986.43</v>
      </c>
      <c r="N28" s="26">
        <f t="shared" si="7"/>
        <v>11286.43</v>
      </c>
      <c r="O28" s="27">
        <f t="shared" si="7"/>
        <v>96707.2</v>
      </c>
      <c r="P28" s="28"/>
      <c r="Q28" s="2"/>
      <c r="R28" s="2"/>
      <c r="S28" s="2"/>
      <c r="T28" s="2"/>
      <c r="U28" s="2"/>
      <c r="V28" s="2"/>
      <c r="W28" s="2"/>
    </row>
    <row r="29" ht="15.75" customHeight="1">
      <c r="A29" s="29" t="s">
        <v>60</v>
      </c>
      <c r="B29" s="30" t="s">
        <v>61</v>
      </c>
      <c r="C29" s="31">
        <v>224.0</v>
      </c>
      <c r="D29" s="31">
        <v>224.0</v>
      </c>
      <c r="E29" s="31">
        <v>224.0</v>
      </c>
      <c r="F29" s="31">
        <v>224.0</v>
      </c>
      <c r="G29" s="31">
        <v>224.0</v>
      </c>
      <c r="H29" s="31">
        <v>224.0</v>
      </c>
      <c r="I29" s="31">
        <v>224.0</v>
      </c>
      <c r="J29" s="31">
        <v>224.0</v>
      </c>
      <c r="K29" s="31">
        <v>224.0</v>
      </c>
      <c r="L29" s="31">
        <v>224.0</v>
      </c>
      <c r="M29" s="31">
        <v>224.0</v>
      </c>
      <c r="N29" s="31">
        <v>224.0</v>
      </c>
      <c r="O29" s="33">
        <f t="shared" ref="O29:O54" si="8">SUM(C29:N29)</f>
        <v>2688</v>
      </c>
      <c r="P29" s="28"/>
      <c r="Q29" s="2"/>
      <c r="R29" s="2"/>
      <c r="S29" s="2"/>
      <c r="T29" s="2"/>
      <c r="U29" s="2"/>
      <c r="V29" s="2"/>
      <c r="W29" s="2"/>
    </row>
    <row r="30" ht="15.75" customHeight="1">
      <c r="A30" s="35" t="s">
        <v>62</v>
      </c>
      <c r="B30" s="36" t="s">
        <v>63</v>
      </c>
      <c r="C30" s="31">
        <v>90.0</v>
      </c>
      <c r="D30" s="31">
        <v>90.0</v>
      </c>
      <c r="E30" s="31">
        <v>90.0</v>
      </c>
      <c r="F30" s="31">
        <v>90.0</v>
      </c>
      <c r="G30" s="31">
        <v>90.0</v>
      </c>
      <c r="H30" s="31">
        <v>90.0</v>
      </c>
      <c r="I30" s="31">
        <v>90.0</v>
      </c>
      <c r="J30" s="31">
        <v>90.0</v>
      </c>
      <c r="K30" s="31">
        <v>90.0</v>
      </c>
      <c r="L30" s="31">
        <v>90.0</v>
      </c>
      <c r="M30" s="31">
        <v>90.0</v>
      </c>
      <c r="N30" s="31">
        <v>90.0</v>
      </c>
      <c r="O30" s="33">
        <f t="shared" si="8"/>
        <v>1080</v>
      </c>
      <c r="P30" s="28"/>
      <c r="Q30" s="2"/>
      <c r="R30" s="2"/>
      <c r="S30" s="2"/>
      <c r="T30" s="2"/>
      <c r="U30" s="2"/>
      <c r="V30" s="2"/>
      <c r="W30" s="2"/>
    </row>
    <row r="31" ht="15.75" customHeight="1">
      <c r="A31" s="35" t="s">
        <v>64</v>
      </c>
      <c r="B31" s="36" t="s">
        <v>65</v>
      </c>
      <c r="C31" s="31">
        <v>0.0</v>
      </c>
      <c r="D31" s="31">
        <v>0.0</v>
      </c>
      <c r="E31" s="31">
        <v>0.0</v>
      </c>
      <c r="F31" s="31">
        <v>0.0</v>
      </c>
      <c r="G31" s="31">
        <v>0.0</v>
      </c>
      <c r="H31" s="31">
        <v>0.0</v>
      </c>
      <c r="I31" s="31">
        <v>0.0</v>
      </c>
      <c r="J31" s="31">
        <v>0.0</v>
      </c>
      <c r="K31" s="31">
        <v>0.0</v>
      </c>
      <c r="L31" s="31">
        <v>0.0</v>
      </c>
      <c r="M31" s="31">
        <v>0.0</v>
      </c>
      <c r="N31" s="31">
        <v>0.0</v>
      </c>
      <c r="O31" s="33">
        <f t="shared" si="8"/>
        <v>0</v>
      </c>
      <c r="P31" s="28"/>
      <c r="Q31" s="2"/>
      <c r="R31" s="2"/>
      <c r="S31" s="2"/>
      <c r="T31" s="2"/>
      <c r="U31" s="2"/>
      <c r="V31" s="2"/>
      <c r="W31" s="2"/>
    </row>
    <row r="32" ht="15.75" customHeight="1">
      <c r="A32" s="35" t="s">
        <v>66</v>
      </c>
      <c r="B32" s="36" t="s">
        <v>67</v>
      </c>
      <c r="C32" s="31">
        <v>150.0</v>
      </c>
      <c r="D32" s="31">
        <v>150.0</v>
      </c>
      <c r="E32" s="31">
        <v>150.0</v>
      </c>
      <c r="F32" s="31">
        <v>150.0</v>
      </c>
      <c r="G32" s="31">
        <v>150.0</v>
      </c>
      <c r="H32" s="31">
        <v>150.0</v>
      </c>
      <c r="I32" s="31">
        <v>180.0</v>
      </c>
      <c r="J32" s="31">
        <v>180.0</v>
      </c>
      <c r="K32" s="31">
        <v>180.0</v>
      </c>
      <c r="L32" s="31">
        <v>180.0</v>
      </c>
      <c r="M32" s="31">
        <v>180.0</v>
      </c>
      <c r="N32" s="31">
        <v>180.0</v>
      </c>
      <c r="O32" s="33">
        <f t="shared" si="8"/>
        <v>1980</v>
      </c>
      <c r="P32" s="28"/>
      <c r="Q32" s="2"/>
      <c r="R32" s="2"/>
      <c r="S32" s="2"/>
      <c r="T32" s="2"/>
      <c r="U32" s="2"/>
      <c r="V32" s="2"/>
      <c r="W32" s="2"/>
    </row>
    <row r="33" ht="15.75" customHeight="1">
      <c r="A33" s="35" t="s">
        <v>68</v>
      </c>
      <c r="B33" s="36" t="s">
        <v>69</v>
      </c>
      <c r="C33" s="31">
        <v>0.0</v>
      </c>
      <c r="D33" s="31">
        <v>0.0</v>
      </c>
      <c r="E33" s="31">
        <v>150.0</v>
      </c>
      <c r="F33" s="31">
        <v>0.0</v>
      </c>
      <c r="G33" s="31">
        <v>0.0</v>
      </c>
      <c r="H33" s="31">
        <v>0.0</v>
      </c>
      <c r="I33" s="31">
        <v>150.0</v>
      </c>
      <c r="J33" s="31">
        <v>0.0</v>
      </c>
      <c r="K33" s="31">
        <v>0.0</v>
      </c>
      <c r="L33" s="31">
        <v>150.0</v>
      </c>
      <c r="M33" s="31">
        <v>0.0</v>
      </c>
      <c r="N33" s="31">
        <v>0.0</v>
      </c>
      <c r="O33" s="33">
        <f t="shared" si="8"/>
        <v>450</v>
      </c>
      <c r="P33" s="28"/>
      <c r="Q33" s="2"/>
      <c r="R33" s="2"/>
      <c r="S33" s="2"/>
      <c r="T33" s="2"/>
      <c r="U33" s="2"/>
      <c r="V33" s="2"/>
      <c r="W33" s="2"/>
    </row>
    <row r="34" ht="15.75" customHeight="1">
      <c r="A34" s="35" t="s">
        <v>70</v>
      </c>
      <c r="B34" s="36" t="s">
        <v>71</v>
      </c>
      <c r="C34" s="31">
        <v>0.0</v>
      </c>
      <c r="D34" s="31">
        <v>0.0</v>
      </c>
      <c r="E34" s="31">
        <v>0.0</v>
      </c>
      <c r="F34" s="31">
        <v>0.0</v>
      </c>
      <c r="G34" s="31">
        <v>0.0</v>
      </c>
      <c r="H34" s="31">
        <v>0.0</v>
      </c>
      <c r="I34" s="31">
        <v>0.0</v>
      </c>
      <c r="J34" s="31">
        <v>0.0</v>
      </c>
      <c r="K34" s="31">
        <v>0.0</v>
      </c>
      <c r="L34" s="31">
        <v>0.0</v>
      </c>
      <c r="M34" s="31">
        <v>0.0</v>
      </c>
      <c r="N34" s="31">
        <v>0.0</v>
      </c>
      <c r="O34" s="33">
        <f t="shared" si="8"/>
        <v>0</v>
      </c>
      <c r="P34" s="28"/>
      <c r="Q34" s="2"/>
      <c r="R34" s="2"/>
      <c r="S34" s="2"/>
      <c r="T34" s="2"/>
      <c r="U34" s="2"/>
      <c r="V34" s="2"/>
      <c r="W34" s="2"/>
    </row>
    <row r="35" ht="15.75" customHeight="1">
      <c r="A35" s="35" t="s">
        <v>72</v>
      </c>
      <c r="B35" s="36" t="s">
        <v>73</v>
      </c>
      <c r="C35" s="31">
        <v>900.0</v>
      </c>
      <c r="D35" s="31">
        <v>6900.0</v>
      </c>
      <c r="E35" s="31">
        <v>900.0</v>
      </c>
      <c r="F35" s="31">
        <v>900.0</v>
      </c>
      <c r="G35" s="31"/>
      <c r="H35" s="31">
        <v>0.0</v>
      </c>
      <c r="I35" s="31">
        <v>0.0</v>
      </c>
      <c r="J35" s="31">
        <v>0.0</v>
      </c>
      <c r="K35" s="31">
        <v>900.0</v>
      </c>
      <c r="L35" s="31">
        <v>900.0</v>
      </c>
      <c r="M35" s="31">
        <v>900.0</v>
      </c>
      <c r="N35" s="31">
        <v>900.0</v>
      </c>
      <c r="O35" s="53">
        <f t="shared" si="8"/>
        <v>13200</v>
      </c>
      <c r="P35" s="28"/>
      <c r="Q35" s="2"/>
      <c r="R35" s="2"/>
      <c r="S35" s="2"/>
      <c r="T35" s="2"/>
      <c r="U35" s="2"/>
      <c r="V35" s="2"/>
      <c r="W35" s="2"/>
    </row>
    <row r="36" ht="15.75" customHeight="1">
      <c r="A36" s="35" t="s">
        <v>74</v>
      </c>
      <c r="B36" s="36" t="s">
        <v>75</v>
      </c>
      <c r="C36" s="31">
        <v>5242.43</v>
      </c>
      <c r="D36" s="31">
        <v>7092.43</v>
      </c>
      <c r="E36" s="31">
        <v>8392.43</v>
      </c>
      <c r="F36" s="31">
        <v>5592.43</v>
      </c>
      <c r="G36" s="31">
        <v>5592.43</v>
      </c>
      <c r="H36" s="31">
        <v>6742.47</v>
      </c>
      <c r="I36" s="31">
        <v>5242.43</v>
      </c>
      <c r="J36" s="31">
        <v>5242.43</v>
      </c>
      <c r="K36" s="31">
        <v>5592.43</v>
      </c>
      <c r="L36" s="31">
        <v>7092.43</v>
      </c>
      <c r="M36" s="31">
        <v>5592.43</v>
      </c>
      <c r="N36" s="31">
        <v>9892.43</v>
      </c>
      <c r="O36" s="33">
        <f t="shared" si="8"/>
        <v>77309.2</v>
      </c>
      <c r="P36" s="28"/>
      <c r="Q36" s="2"/>
      <c r="R36" s="2"/>
      <c r="S36" s="2"/>
      <c r="T36" s="2"/>
      <c r="U36" s="2"/>
      <c r="V36" s="2"/>
      <c r="W36" s="2"/>
    </row>
    <row r="37" ht="15.75" customHeight="1">
      <c r="A37" s="35" t="s">
        <v>76</v>
      </c>
      <c r="B37" s="36" t="s">
        <v>77</v>
      </c>
      <c r="C37" s="31">
        <v>0.0</v>
      </c>
      <c r="D37" s="31">
        <v>0.0</v>
      </c>
      <c r="E37" s="31">
        <v>0.0</v>
      </c>
      <c r="F37" s="31">
        <v>0.0</v>
      </c>
      <c r="G37" s="31">
        <v>0.0</v>
      </c>
      <c r="H37" s="31">
        <v>0.0</v>
      </c>
      <c r="I37" s="31">
        <v>0.0</v>
      </c>
      <c r="J37" s="31">
        <v>0.0</v>
      </c>
      <c r="K37" s="31">
        <v>0.0</v>
      </c>
      <c r="L37" s="31">
        <v>0.0</v>
      </c>
      <c r="M37" s="31">
        <v>0.0</v>
      </c>
      <c r="N37" s="31">
        <v>0.0</v>
      </c>
      <c r="O37" s="33">
        <f t="shared" si="8"/>
        <v>0</v>
      </c>
      <c r="P37" s="28"/>
      <c r="Q37" s="2"/>
      <c r="R37" s="2"/>
      <c r="S37" s="2"/>
      <c r="T37" s="2"/>
      <c r="U37" s="2"/>
      <c r="V37" s="2"/>
      <c r="W37" s="2"/>
    </row>
    <row r="38" ht="15.75" customHeight="1">
      <c r="A38" s="24">
        <v>4.0</v>
      </c>
      <c r="B38" s="44" t="s">
        <v>78</v>
      </c>
      <c r="C38" s="26">
        <f t="shared" ref="C38:N38" si="9">C39+C46</f>
        <v>21552.96</v>
      </c>
      <c r="D38" s="26">
        <f t="shared" si="9"/>
        <v>21552.96</v>
      </c>
      <c r="E38" s="26">
        <f t="shared" si="9"/>
        <v>21552.96</v>
      </c>
      <c r="F38" s="26">
        <f t="shared" si="9"/>
        <v>21552.96</v>
      </c>
      <c r="G38" s="26">
        <f t="shared" si="9"/>
        <v>21552.96</v>
      </c>
      <c r="H38" s="26">
        <f t="shared" si="9"/>
        <v>21552.96</v>
      </c>
      <c r="I38" s="26">
        <f t="shared" si="9"/>
        <v>21552.96</v>
      </c>
      <c r="J38" s="26">
        <f t="shared" si="9"/>
        <v>21552.96</v>
      </c>
      <c r="K38" s="26">
        <f t="shared" si="9"/>
        <v>21552.96</v>
      </c>
      <c r="L38" s="26">
        <f t="shared" si="9"/>
        <v>21552.96</v>
      </c>
      <c r="M38" s="26">
        <f t="shared" si="9"/>
        <v>21552.96</v>
      </c>
      <c r="N38" s="26">
        <f t="shared" si="9"/>
        <v>21552.96</v>
      </c>
      <c r="O38" s="27">
        <f t="shared" si="8"/>
        <v>258635.52</v>
      </c>
      <c r="P38" s="28"/>
      <c r="Q38" s="2"/>
      <c r="R38" s="2"/>
      <c r="S38" s="2"/>
      <c r="T38" s="2"/>
      <c r="U38" s="2"/>
      <c r="V38" s="2"/>
      <c r="W38" s="2"/>
    </row>
    <row r="39" ht="15.75" customHeight="1">
      <c r="A39" s="45" t="s">
        <v>79</v>
      </c>
      <c r="B39" s="55" t="s">
        <v>80</v>
      </c>
      <c r="C39" s="56">
        <f t="shared" ref="C39:N39" si="10">SUM(C40:C45)</f>
        <v>17698.13</v>
      </c>
      <c r="D39" s="56">
        <f t="shared" si="10"/>
        <v>17698.13</v>
      </c>
      <c r="E39" s="56">
        <f t="shared" si="10"/>
        <v>17698.13</v>
      </c>
      <c r="F39" s="56">
        <f t="shared" si="10"/>
        <v>17698.13</v>
      </c>
      <c r="G39" s="56">
        <f t="shared" si="10"/>
        <v>17698.13</v>
      </c>
      <c r="H39" s="56">
        <f t="shared" si="10"/>
        <v>17698.13</v>
      </c>
      <c r="I39" s="56">
        <f t="shared" si="10"/>
        <v>17698.13</v>
      </c>
      <c r="J39" s="56">
        <f t="shared" si="10"/>
        <v>17698.13</v>
      </c>
      <c r="K39" s="56">
        <f t="shared" si="10"/>
        <v>17698.13</v>
      </c>
      <c r="L39" s="56">
        <f t="shared" si="10"/>
        <v>17698.13</v>
      </c>
      <c r="M39" s="56">
        <f t="shared" si="10"/>
        <v>17698.13</v>
      </c>
      <c r="N39" s="56">
        <f t="shared" si="10"/>
        <v>17698.13</v>
      </c>
      <c r="O39" s="39">
        <f t="shared" si="8"/>
        <v>212377.56</v>
      </c>
      <c r="P39" s="40"/>
      <c r="Q39" s="2"/>
      <c r="R39" s="2"/>
      <c r="S39" s="2"/>
      <c r="T39" s="2"/>
      <c r="U39" s="2"/>
      <c r="V39" s="2"/>
      <c r="W39" s="2"/>
    </row>
    <row r="40" ht="15.75" customHeight="1">
      <c r="A40" s="48" t="s">
        <v>81</v>
      </c>
      <c r="B40" s="49" t="s">
        <v>82</v>
      </c>
      <c r="C40" s="38">
        <f t="shared" ref="C40:N40" si="11">3699.16+154.68+75</f>
        <v>3928.84</v>
      </c>
      <c r="D40" s="38">
        <f t="shared" si="11"/>
        <v>3928.84</v>
      </c>
      <c r="E40" s="38">
        <f t="shared" si="11"/>
        <v>3928.84</v>
      </c>
      <c r="F40" s="38">
        <f t="shared" si="11"/>
        <v>3928.84</v>
      </c>
      <c r="G40" s="38">
        <f t="shared" si="11"/>
        <v>3928.84</v>
      </c>
      <c r="H40" s="38">
        <f t="shared" si="11"/>
        <v>3928.84</v>
      </c>
      <c r="I40" s="38">
        <f t="shared" si="11"/>
        <v>3928.84</v>
      </c>
      <c r="J40" s="38">
        <f t="shared" si="11"/>
        <v>3928.84</v>
      </c>
      <c r="K40" s="38">
        <f t="shared" si="11"/>
        <v>3928.84</v>
      </c>
      <c r="L40" s="38">
        <f t="shared" si="11"/>
        <v>3928.84</v>
      </c>
      <c r="M40" s="38">
        <f t="shared" si="11"/>
        <v>3928.84</v>
      </c>
      <c r="N40" s="38">
        <f t="shared" si="11"/>
        <v>3928.84</v>
      </c>
      <c r="O40" s="39">
        <f t="shared" si="8"/>
        <v>47146.08</v>
      </c>
      <c r="P40" s="40"/>
      <c r="Q40" s="2"/>
      <c r="R40" s="2"/>
      <c r="S40" s="2"/>
      <c r="T40" s="2"/>
      <c r="U40" s="2"/>
      <c r="V40" s="2"/>
      <c r="W40" s="2"/>
    </row>
    <row r="41" ht="15.75" customHeight="1">
      <c r="A41" s="48" t="s">
        <v>83</v>
      </c>
      <c r="B41" s="49" t="s">
        <v>84</v>
      </c>
      <c r="C41" s="38">
        <v>1181.0</v>
      </c>
      <c r="D41" s="38">
        <v>1181.0</v>
      </c>
      <c r="E41" s="38">
        <v>1181.0</v>
      </c>
      <c r="F41" s="38">
        <v>1181.0</v>
      </c>
      <c r="G41" s="38">
        <v>1181.0</v>
      </c>
      <c r="H41" s="38">
        <v>1181.0</v>
      </c>
      <c r="I41" s="38">
        <v>1181.0</v>
      </c>
      <c r="J41" s="38">
        <v>1181.0</v>
      </c>
      <c r="K41" s="38">
        <v>1181.0</v>
      </c>
      <c r="L41" s="38">
        <v>1181.0</v>
      </c>
      <c r="M41" s="38">
        <v>1181.0</v>
      </c>
      <c r="N41" s="38">
        <v>1181.0</v>
      </c>
      <c r="O41" s="39">
        <f t="shared" si="8"/>
        <v>14172</v>
      </c>
      <c r="P41" s="40"/>
      <c r="Q41" s="34"/>
      <c r="R41" s="2"/>
      <c r="S41" s="2"/>
      <c r="T41" s="2"/>
      <c r="U41" s="2"/>
      <c r="V41" s="2"/>
      <c r="W41" s="2"/>
    </row>
    <row r="42" ht="15.75" customHeight="1">
      <c r="A42" s="48" t="s">
        <v>85</v>
      </c>
      <c r="B42" s="49" t="s">
        <v>84</v>
      </c>
      <c r="C42" s="37">
        <v>1181.0</v>
      </c>
      <c r="D42" s="37">
        <v>1181.0</v>
      </c>
      <c r="E42" s="37">
        <v>1181.0</v>
      </c>
      <c r="F42" s="37">
        <v>1181.0</v>
      </c>
      <c r="G42" s="37">
        <v>1181.0</v>
      </c>
      <c r="H42" s="37">
        <v>1181.0</v>
      </c>
      <c r="I42" s="37">
        <v>1181.0</v>
      </c>
      <c r="J42" s="37">
        <v>1181.0</v>
      </c>
      <c r="K42" s="37">
        <v>1181.0</v>
      </c>
      <c r="L42" s="37">
        <v>1181.0</v>
      </c>
      <c r="M42" s="37">
        <v>1181.0</v>
      </c>
      <c r="N42" s="37">
        <v>1181.0</v>
      </c>
      <c r="O42" s="39">
        <f t="shared" si="8"/>
        <v>14172</v>
      </c>
      <c r="P42" s="40"/>
      <c r="Q42" s="34"/>
      <c r="R42" s="2"/>
      <c r="S42" s="2"/>
      <c r="T42" s="2"/>
      <c r="U42" s="2"/>
      <c r="V42" s="2"/>
      <c r="W42" s="2"/>
    </row>
    <row r="43" ht="15.75" customHeight="1">
      <c r="A43" s="48" t="s">
        <v>86</v>
      </c>
      <c r="B43" s="49" t="s">
        <v>87</v>
      </c>
      <c r="C43" s="37">
        <v>6750.0</v>
      </c>
      <c r="D43" s="37">
        <v>6750.0</v>
      </c>
      <c r="E43" s="37">
        <v>6750.0</v>
      </c>
      <c r="F43" s="37">
        <v>6750.0</v>
      </c>
      <c r="G43" s="37">
        <v>6750.0</v>
      </c>
      <c r="H43" s="37">
        <v>6750.0</v>
      </c>
      <c r="I43" s="37">
        <v>6750.0</v>
      </c>
      <c r="J43" s="37">
        <v>6750.0</v>
      </c>
      <c r="K43" s="37">
        <v>6750.0</v>
      </c>
      <c r="L43" s="37">
        <v>6750.0</v>
      </c>
      <c r="M43" s="37">
        <v>6750.0</v>
      </c>
      <c r="N43" s="37">
        <v>6750.0</v>
      </c>
      <c r="O43" s="39">
        <f t="shared" si="8"/>
        <v>81000</v>
      </c>
      <c r="P43" s="40"/>
      <c r="Q43" s="34"/>
      <c r="R43" s="2"/>
      <c r="S43" s="2"/>
      <c r="T43" s="2"/>
      <c r="U43" s="2"/>
      <c r="V43" s="2"/>
      <c r="W43" s="2"/>
    </row>
    <row r="44" ht="15.75" customHeight="1">
      <c r="A44" s="48" t="s">
        <v>88</v>
      </c>
      <c r="B44" s="49" t="s">
        <v>89</v>
      </c>
      <c r="C44" s="37">
        <v>0.0</v>
      </c>
      <c r="D44" s="37">
        <v>0.0</v>
      </c>
      <c r="E44" s="37">
        <v>0.0</v>
      </c>
      <c r="F44" s="37">
        <v>0.0</v>
      </c>
      <c r="G44" s="37">
        <v>0.0</v>
      </c>
      <c r="H44" s="37">
        <v>0.0</v>
      </c>
      <c r="I44" s="37">
        <v>0.0</v>
      </c>
      <c r="J44" s="37">
        <v>0.0</v>
      </c>
      <c r="K44" s="37">
        <v>0.0</v>
      </c>
      <c r="L44" s="37">
        <v>0.0</v>
      </c>
      <c r="M44" s="37">
        <v>0.0</v>
      </c>
      <c r="N44" s="37">
        <v>0.0</v>
      </c>
      <c r="O44" s="39">
        <f t="shared" si="8"/>
        <v>0</v>
      </c>
      <c r="P44" s="40"/>
      <c r="Q44" s="2"/>
      <c r="R44" s="2"/>
      <c r="S44" s="2"/>
      <c r="T44" s="2"/>
      <c r="U44" s="2"/>
      <c r="V44" s="2"/>
      <c r="W44" s="2"/>
    </row>
    <row r="45" ht="15.75" customHeight="1">
      <c r="A45" s="48" t="s">
        <v>90</v>
      </c>
      <c r="B45" s="46" t="s">
        <v>91</v>
      </c>
      <c r="C45" s="37">
        <v>4657.29</v>
      </c>
      <c r="D45" s="37">
        <v>4657.29</v>
      </c>
      <c r="E45" s="37">
        <v>4657.29</v>
      </c>
      <c r="F45" s="37">
        <v>4657.29</v>
      </c>
      <c r="G45" s="37">
        <v>4657.29</v>
      </c>
      <c r="H45" s="37">
        <v>4657.29</v>
      </c>
      <c r="I45" s="37">
        <v>4657.29</v>
      </c>
      <c r="J45" s="37">
        <v>4657.29</v>
      </c>
      <c r="K45" s="37">
        <v>4657.29</v>
      </c>
      <c r="L45" s="37">
        <v>4657.29</v>
      </c>
      <c r="M45" s="37">
        <v>4657.29</v>
      </c>
      <c r="N45" s="37">
        <v>4657.29</v>
      </c>
      <c r="O45" s="39">
        <f t="shared" si="8"/>
        <v>55887.48</v>
      </c>
      <c r="P45" s="40"/>
      <c r="Q45" s="2"/>
      <c r="R45" s="2"/>
      <c r="S45" s="2"/>
      <c r="T45" s="2"/>
      <c r="U45" s="2"/>
      <c r="V45" s="2"/>
      <c r="W45" s="2"/>
    </row>
    <row r="46" ht="15.75" customHeight="1">
      <c r="A46" s="48" t="s">
        <v>92</v>
      </c>
      <c r="B46" s="57" t="s">
        <v>93</v>
      </c>
      <c r="C46" s="56">
        <f t="shared" ref="C46:N46" si="12">SUM(C47:C49)</f>
        <v>3854.83</v>
      </c>
      <c r="D46" s="56">
        <f t="shared" si="12"/>
        <v>3854.83</v>
      </c>
      <c r="E46" s="56">
        <f t="shared" si="12"/>
        <v>3854.83</v>
      </c>
      <c r="F46" s="56">
        <f t="shared" si="12"/>
        <v>3854.83</v>
      </c>
      <c r="G46" s="56">
        <f t="shared" si="12"/>
        <v>3854.83</v>
      </c>
      <c r="H46" s="56">
        <f t="shared" si="12"/>
        <v>3854.83</v>
      </c>
      <c r="I46" s="56">
        <f t="shared" si="12"/>
        <v>3854.83</v>
      </c>
      <c r="J46" s="56">
        <f t="shared" si="12"/>
        <v>3854.83</v>
      </c>
      <c r="K46" s="56">
        <f t="shared" si="12"/>
        <v>3854.83</v>
      </c>
      <c r="L46" s="56">
        <f t="shared" si="12"/>
        <v>3854.83</v>
      </c>
      <c r="M46" s="56">
        <f t="shared" si="12"/>
        <v>3854.83</v>
      </c>
      <c r="N46" s="56">
        <f t="shared" si="12"/>
        <v>3854.83</v>
      </c>
      <c r="O46" s="39">
        <f t="shared" si="8"/>
        <v>46257.96</v>
      </c>
      <c r="P46" s="40"/>
      <c r="Q46" s="2"/>
      <c r="R46" s="2"/>
      <c r="S46" s="2"/>
      <c r="T46" s="2"/>
      <c r="U46" s="2"/>
      <c r="V46" s="2"/>
      <c r="W46" s="2"/>
    </row>
    <row r="47" ht="15.75" customHeight="1">
      <c r="A47" s="48" t="s">
        <v>94</v>
      </c>
      <c r="B47" s="49" t="s">
        <v>95</v>
      </c>
      <c r="C47" s="37">
        <v>900.0</v>
      </c>
      <c r="D47" s="37">
        <v>900.0</v>
      </c>
      <c r="E47" s="37">
        <v>900.0</v>
      </c>
      <c r="F47" s="37">
        <v>900.0</v>
      </c>
      <c r="G47" s="37">
        <v>900.0</v>
      </c>
      <c r="H47" s="37">
        <v>900.0</v>
      </c>
      <c r="I47" s="37">
        <v>900.0</v>
      </c>
      <c r="J47" s="37">
        <v>900.0</v>
      </c>
      <c r="K47" s="37">
        <v>900.0</v>
      </c>
      <c r="L47" s="37">
        <v>900.0</v>
      </c>
      <c r="M47" s="37">
        <v>900.0</v>
      </c>
      <c r="N47" s="37">
        <v>900.0</v>
      </c>
      <c r="O47" s="39">
        <f t="shared" si="8"/>
        <v>10800</v>
      </c>
      <c r="P47" s="40"/>
      <c r="Q47" s="2"/>
      <c r="R47" s="2"/>
      <c r="S47" s="2"/>
      <c r="T47" s="2"/>
      <c r="U47" s="2"/>
      <c r="V47" s="2"/>
      <c r="W47" s="2"/>
    </row>
    <row r="48" ht="15.75" customHeight="1">
      <c r="A48" s="48" t="s">
        <v>96</v>
      </c>
      <c r="B48" s="49" t="s">
        <v>97</v>
      </c>
      <c r="C48" s="37">
        <v>2312.36</v>
      </c>
      <c r="D48" s="37">
        <v>2312.36</v>
      </c>
      <c r="E48" s="37">
        <v>2312.36</v>
      </c>
      <c r="F48" s="37">
        <v>2312.36</v>
      </c>
      <c r="G48" s="37">
        <v>2312.36</v>
      </c>
      <c r="H48" s="37">
        <v>2312.36</v>
      </c>
      <c r="I48" s="37">
        <v>2312.36</v>
      </c>
      <c r="J48" s="37">
        <v>2312.36</v>
      </c>
      <c r="K48" s="37">
        <v>2312.36</v>
      </c>
      <c r="L48" s="37">
        <v>2312.36</v>
      </c>
      <c r="M48" s="37">
        <v>2312.36</v>
      </c>
      <c r="N48" s="37">
        <v>2312.36</v>
      </c>
      <c r="O48" s="39">
        <f t="shared" si="8"/>
        <v>27748.32</v>
      </c>
      <c r="P48" s="40"/>
      <c r="Q48" s="2"/>
      <c r="R48" s="2"/>
      <c r="S48" s="2"/>
      <c r="T48" s="2"/>
      <c r="U48" s="2"/>
      <c r="V48" s="2"/>
      <c r="W48" s="2"/>
    </row>
    <row r="49" ht="15.75" customHeight="1">
      <c r="A49" s="35" t="s">
        <v>98</v>
      </c>
      <c r="B49" s="36" t="s">
        <v>99</v>
      </c>
      <c r="C49" s="31">
        <v>642.47</v>
      </c>
      <c r="D49" s="31">
        <v>642.47</v>
      </c>
      <c r="E49" s="31">
        <v>642.47</v>
      </c>
      <c r="F49" s="31">
        <v>642.47</v>
      </c>
      <c r="G49" s="31">
        <v>642.47</v>
      </c>
      <c r="H49" s="31">
        <v>642.47</v>
      </c>
      <c r="I49" s="31">
        <v>642.47</v>
      </c>
      <c r="J49" s="31">
        <v>642.47</v>
      </c>
      <c r="K49" s="31">
        <v>642.47</v>
      </c>
      <c r="L49" s="31">
        <v>642.47</v>
      </c>
      <c r="M49" s="31">
        <v>642.47</v>
      </c>
      <c r="N49" s="31">
        <v>642.47</v>
      </c>
      <c r="O49" s="33">
        <f t="shared" si="8"/>
        <v>7709.64</v>
      </c>
      <c r="P49" s="28"/>
      <c r="Q49" s="2"/>
      <c r="R49" s="2"/>
      <c r="S49" s="2"/>
      <c r="T49" s="2"/>
      <c r="U49" s="2"/>
      <c r="V49" s="2"/>
      <c r="W49" s="2"/>
    </row>
    <row r="50" ht="15.75" customHeight="1">
      <c r="A50" s="24">
        <v>5.0</v>
      </c>
      <c r="B50" s="44" t="s">
        <v>100</v>
      </c>
      <c r="C50" s="26">
        <f t="shared" ref="C50:N50" si="13">SUM(C51:C54)</f>
        <v>11850</v>
      </c>
      <c r="D50" s="26">
        <f t="shared" si="13"/>
        <v>0</v>
      </c>
      <c r="E50" s="26">
        <f t="shared" si="13"/>
        <v>0</v>
      </c>
      <c r="F50" s="26">
        <f t="shared" si="13"/>
        <v>0</v>
      </c>
      <c r="G50" s="26">
        <f t="shared" si="13"/>
        <v>0</v>
      </c>
      <c r="H50" s="26">
        <f t="shared" si="13"/>
        <v>0</v>
      </c>
      <c r="I50" s="26">
        <f t="shared" si="13"/>
        <v>0</v>
      </c>
      <c r="J50" s="26">
        <f t="shared" si="13"/>
        <v>0</v>
      </c>
      <c r="K50" s="26">
        <f t="shared" si="13"/>
        <v>0</v>
      </c>
      <c r="L50" s="26">
        <f t="shared" si="13"/>
        <v>0</v>
      </c>
      <c r="M50" s="26">
        <f t="shared" si="13"/>
        <v>0</v>
      </c>
      <c r="N50" s="26">
        <f t="shared" si="13"/>
        <v>0</v>
      </c>
      <c r="O50" s="27">
        <f t="shared" si="8"/>
        <v>11850</v>
      </c>
      <c r="P50" s="28"/>
      <c r="Q50" s="2"/>
      <c r="R50" s="2"/>
      <c r="S50" s="2"/>
      <c r="T50" s="2"/>
      <c r="U50" s="2"/>
      <c r="V50" s="2"/>
      <c r="W50" s="2"/>
    </row>
    <row r="51" ht="15.75" customHeight="1">
      <c r="A51" s="29" t="s">
        <v>101</v>
      </c>
      <c r="B51" s="30" t="s">
        <v>102</v>
      </c>
      <c r="C51" s="32">
        <f>7575</f>
        <v>7575</v>
      </c>
      <c r="D51" s="32">
        <v>0.0</v>
      </c>
      <c r="E51" s="32">
        <v>0.0</v>
      </c>
      <c r="F51" s="32">
        <v>0.0</v>
      </c>
      <c r="G51" s="32">
        <v>0.0</v>
      </c>
      <c r="H51" s="32">
        <v>0.0</v>
      </c>
      <c r="I51" s="32">
        <v>0.0</v>
      </c>
      <c r="J51" s="32">
        <v>0.0</v>
      </c>
      <c r="K51" s="32">
        <v>0.0</v>
      </c>
      <c r="L51" s="32">
        <v>0.0</v>
      </c>
      <c r="M51" s="32">
        <v>0.0</v>
      </c>
      <c r="N51" s="32">
        <v>0.0</v>
      </c>
      <c r="O51" s="53">
        <f t="shared" si="8"/>
        <v>7575</v>
      </c>
      <c r="P51" s="28"/>
      <c r="Q51" s="2"/>
      <c r="R51" s="34"/>
      <c r="S51" s="2"/>
      <c r="T51" s="2"/>
      <c r="U51" s="2"/>
      <c r="V51" s="2"/>
      <c r="W51" s="2"/>
    </row>
    <row r="52" ht="15.75" customHeight="1">
      <c r="A52" s="35" t="s">
        <v>103</v>
      </c>
      <c r="B52" s="36" t="s">
        <v>104</v>
      </c>
      <c r="C52" s="31">
        <v>4275.0</v>
      </c>
      <c r="D52" s="31">
        <v>0.0</v>
      </c>
      <c r="E52" s="31">
        <v>0.0</v>
      </c>
      <c r="F52" s="31">
        <v>0.0</v>
      </c>
      <c r="G52" s="31">
        <v>0.0</v>
      </c>
      <c r="H52" s="31">
        <v>0.0</v>
      </c>
      <c r="I52" s="31">
        <v>0.0</v>
      </c>
      <c r="J52" s="31">
        <v>0.0</v>
      </c>
      <c r="K52" s="31">
        <v>0.0</v>
      </c>
      <c r="L52" s="31">
        <v>0.0</v>
      </c>
      <c r="M52" s="31">
        <v>0.0</v>
      </c>
      <c r="N52" s="31">
        <v>0.0</v>
      </c>
      <c r="O52" s="33">
        <f t="shared" si="8"/>
        <v>4275</v>
      </c>
      <c r="P52" s="28"/>
      <c r="Q52" s="2"/>
      <c r="R52" s="2"/>
      <c r="S52" s="2"/>
      <c r="T52" s="2"/>
      <c r="U52" s="2"/>
      <c r="V52" s="2"/>
      <c r="W52" s="2"/>
    </row>
    <row r="53" ht="15.75" customHeight="1">
      <c r="A53" s="35" t="s">
        <v>105</v>
      </c>
      <c r="B53" s="36" t="s">
        <v>106</v>
      </c>
      <c r="C53" s="31">
        <v>0.0</v>
      </c>
      <c r="D53" s="31">
        <v>0.0</v>
      </c>
      <c r="E53" s="31">
        <v>0.0</v>
      </c>
      <c r="F53" s="31">
        <v>0.0</v>
      </c>
      <c r="G53" s="31">
        <v>0.0</v>
      </c>
      <c r="H53" s="31">
        <v>0.0</v>
      </c>
      <c r="I53" s="31">
        <v>0.0</v>
      </c>
      <c r="J53" s="31">
        <v>0.0</v>
      </c>
      <c r="K53" s="31">
        <v>0.0</v>
      </c>
      <c r="L53" s="31">
        <v>0.0</v>
      </c>
      <c r="M53" s="31">
        <v>0.0</v>
      </c>
      <c r="N53" s="31">
        <v>0.0</v>
      </c>
      <c r="O53" s="33">
        <f t="shared" si="8"/>
        <v>0</v>
      </c>
      <c r="P53" s="28"/>
      <c r="Q53" s="34"/>
      <c r="R53" s="2"/>
      <c r="S53" s="2"/>
      <c r="T53" s="2"/>
      <c r="U53" s="2"/>
      <c r="V53" s="2"/>
      <c r="W53" s="2"/>
    </row>
    <row r="54" ht="15.75" customHeight="1">
      <c r="A54" s="35" t="s">
        <v>107</v>
      </c>
      <c r="B54" s="36" t="s">
        <v>108</v>
      </c>
      <c r="C54" s="31">
        <v>0.0</v>
      </c>
      <c r="D54" s="31">
        <v>0.0</v>
      </c>
      <c r="E54" s="31">
        <v>0.0</v>
      </c>
      <c r="F54" s="31">
        <v>0.0</v>
      </c>
      <c r="G54" s="31">
        <v>0.0</v>
      </c>
      <c r="H54" s="31">
        <v>0.0</v>
      </c>
      <c r="I54" s="31">
        <v>0.0</v>
      </c>
      <c r="J54" s="31">
        <v>0.0</v>
      </c>
      <c r="K54" s="31">
        <v>0.0</v>
      </c>
      <c r="L54" s="31">
        <v>0.0</v>
      </c>
      <c r="M54" s="31">
        <v>0.0</v>
      </c>
      <c r="N54" s="31">
        <v>0.0</v>
      </c>
      <c r="O54" s="33">
        <f t="shared" si="8"/>
        <v>0</v>
      </c>
      <c r="P54" s="28"/>
      <c r="Q54" s="2"/>
      <c r="R54" s="34"/>
      <c r="S54" s="2"/>
      <c r="T54" s="2"/>
      <c r="U54" s="2"/>
      <c r="V54" s="2"/>
      <c r="W54" s="2"/>
    </row>
    <row r="55" ht="15.75" customHeight="1">
      <c r="A55" s="58"/>
      <c r="B55" s="59" t="s">
        <v>109</v>
      </c>
      <c r="C55" s="60">
        <f t="shared" ref="C55:N55" si="14">SUM(C50,C38,C28,C20,C6)</f>
        <v>55771.60113</v>
      </c>
      <c r="D55" s="60">
        <f t="shared" si="14"/>
        <v>72435.12113</v>
      </c>
      <c r="E55" s="60">
        <f t="shared" si="14"/>
        <v>46971.60113</v>
      </c>
      <c r="F55" s="60">
        <f t="shared" si="14"/>
        <v>43704.96113</v>
      </c>
      <c r="G55" s="60">
        <f t="shared" si="14"/>
        <v>47254.96113</v>
      </c>
      <c r="H55" s="60">
        <f t="shared" si="14"/>
        <v>44344.60446</v>
      </c>
      <c r="I55" s="60">
        <f t="shared" si="14"/>
        <v>43376.57113</v>
      </c>
      <c r="J55" s="60">
        <f t="shared" si="14"/>
        <v>42874.57113</v>
      </c>
      <c r="K55" s="60">
        <f t="shared" si="14"/>
        <v>44997.11957</v>
      </c>
      <c r="L55" s="60">
        <f t="shared" si="14"/>
        <v>46691.56957</v>
      </c>
      <c r="M55" s="60">
        <f t="shared" si="14"/>
        <v>45041.56957</v>
      </c>
      <c r="N55" s="60">
        <f t="shared" si="14"/>
        <v>53791.56957</v>
      </c>
      <c r="O55" s="61">
        <f>O50+O38+O28+O20+O6</f>
        <v>587255.8207</v>
      </c>
      <c r="P55" s="28"/>
      <c r="Q55" s="34"/>
      <c r="R55" s="6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4"/>
      <c r="R56" s="2"/>
      <c r="S56" s="2"/>
      <c r="T56" s="2"/>
      <c r="U56" s="2"/>
      <c r="V56" s="2"/>
      <c r="W56" s="2"/>
    </row>
    <row r="57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63"/>
      <c r="P57" s="64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65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65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66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</sheetData>
  <mergeCells count="8">
    <mergeCell ref="A2:B2"/>
    <mergeCell ref="C2:O2"/>
    <mergeCell ref="A3:B4"/>
    <mergeCell ref="C3:O4"/>
    <mergeCell ref="A5:B5"/>
    <mergeCell ref="M58:O58"/>
    <mergeCell ref="M59:O59"/>
    <mergeCell ref="M60:O60"/>
  </mergeCells>
  <printOptions horizontalCentered="1" verticalCentered="1"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29"/>
    <col customWidth="1" min="2" max="2" width="8.71"/>
    <col customWidth="1" min="3" max="4" width="34.0"/>
    <col customWidth="1" min="5" max="5" width="12.43"/>
    <col customWidth="1" min="6" max="16" width="8.71"/>
    <col customWidth="1" min="17" max="17" width="10.29"/>
    <col customWidth="1" min="18" max="19" width="8.71"/>
  </cols>
  <sheetData>
    <row r="1" ht="15.0" customHeight="1">
      <c r="B1" s="2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52.5" customHeight="1">
      <c r="B2" s="3"/>
      <c r="C2" s="4"/>
      <c r="D2" s="67"/>
      <c r="E2" s="5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ht="15.0" customHeight="1">
      <c r="B3" s="9" t="s">
        <v>1</v>
      </c>
      <c r="C3" s="10"/>
      <c r="D3" s="68"/>
      <c r="E3" s="11" t="s">
        <v>110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ht="9.0" customHeight="1">
      <c r="B4" s="14"/>
      <c r="C4" s="15"/>
      <c r="D4" s="68"/>
      <c r="E4" s="1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</row>
    <row r="5" ht="15.0" customHeight="1">
      <c r="B5" s="19" t="s">
        <v>3</v>
      </c>
      <c r="C5" s="20"/>
      <c r="D5" s="69"/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1" t="s">
        <v>15</v>
      </c>
      <c r="Q5" s="22" t="s">
        <v>16</v>
      </c>
    </row>
    <row r="6" ht="15.0" customHeight="1">
      <c r="B6" s="24">
        <v>1.0</v>
      </c>
      <c r="C6" s="25" t="s">
        <v>17</v>
      </c>
      <c r="D6" s="70"/>
      <c r="E6" s="26">
        <f t="shared" ref="E6:P6" si="1">SUM(E7:E19)</f>
        <v>0</v>
      </c>
      <c r="F6" s="26">
        <f t="shared" si="1"/>
        <v>0</v>
      </c>
      <c r="G6" s="26">
        <f t="shared" si="1"/>
        <v>0</v>
      </c>
      <c r="H6" s="26">
        <f t="shared" si="1"/>
        <v>0</v>
      </c>
      <c r="I6" s="26">
        <f t="shared" si="1"/>
        <v>0</v>
      </c>
      <c r="J6" s="26">
        <f t="shared" si="1"/>
        <v>0</v>
      </c>
      <c r="K6" s="26">
        <f t="shared" si="1"/>
        <v>0</v>
      </c>
      <c r="L6" s="26">
        <f t="shared" si="1"/>
        <v>0</v>
      </c>
      <c r="M6" s="26">
        <f t="shared" si="1"/>
        <v>0</v>
      </c>
      <c r="N6" s="26">
        <f t="shared" si="1"/>
        <v>0</v>
      </c>
      <c r="O6" s="26">
        <f t="shared" si="1"/>
        <v>0</v>
      </c>
      <c r="P6" s="26">
        <f t="shared" si="1"/>
        <v>0</v>
      </c>
      <c r="Q6" s="27">
        <f t="shared" ref="Q6:Q27" si="2">SUM(E6:P6)</f>
        <v>0</v>
      </c>
    </row>
    <row r="7" ht="15.0" customHeight="1">
      <c r="B7" s="29" t="s">
        <v>18</v>
      </c>
      <c r="C7" s="30" t="s">
        <v>19</v>
      </c>
      <c r="D7" s="71"/>
      <c r="E7" s="31">
        <v>0.0</v>
      </c>
      <c r="F7" s="31">
        <v>0.0</v>
      </c>
      <c r="G7" s="31">
        <v>0.0</v>
      </c>
      <c r="H7" s="31">
        <v>0.0</v>
      </c>
      <c r="I7" s="31">
        <v>0.0</v>
      </c>
      <c r="J7" s="31">
        <v>0.0</v>
      </c>
      <c r="K7" s="31">
        <v>0.0</v>
      </c>
      <c r="L7" s="31">
        <v>0.0</v>
      </c>
      <c r="M7" s="31">
        <v>0.0</v>
      </c>
      <c r="N7" s="31">
        <v>0.0</v>
      </c>
      <c r="O7" s="31">
        <v>0.0</v>
      </c>
      <c r="P7" s="31">
        <v>0.0</v>
      </c>
      <c r="Q7" s="33">
        <f t="shared" si="2"/>
        <v>0</v>
      </c>
    </row>
    <row r="8" ht="15.0" customHeight="1">
      <c r="B8" s="35" t="s">
        <v>20</v>
      </c>
      <c r="C8" s="36" t="s">
        <v>21</v>
      </c>
      <c r="D8" s="72"/>
      <c r="E8" s="31">
        <v>0.0</v>
      </c>
      <c r="F8" s="31">
        <v>0.0</v>
      </c>
      <c r="G8" s="31">
        <v>0.0</v>
      </c>
      <c r="H8" s="31">
        <v>0.0</v>
      </c>
      <c r="I8" s="31">
        <v>0.0</v>
      </c>
      <c r="J8" s="31">
        <v>0.0</v>
      </c>
      <c r="K8" s="31">
        <v>0.0</v>
      </c>
      <c r="L8" s="31">
        <v>0.0</v>
      </c>
      <c r="M8" s="31">
        <v>0.0</v>
      </c>
      <c r="N8" s="31">
        <v>0.0</v>
      </c>
      <c r="O8" s="31">
        <v>0.0</v>
      </c>
      <c r="P8" s="31">
        <v>0.0</v>
      </c>
      <c r="Q8" s="39">
        <f t="shared" si="2"/>
        <v>0</v>
      </c>
    </row>
    <row r="9" ht="15.0" customHeight="1">
      <c r="B9" s="35" t="s">
        <v>22</v>
      </c>
      <c r="C9" s="36" t="s">
        <v>23</v>
      </c>
      <c r="D9" s="72"/>
      <c r="E9" s="31">
        <v>0.0</v>
      </c>
      <c r="F9" s="31">
        <v>0.0</v>
      </c>
      <c r="G9" s="31">
        <v>0.0</v>
      </c>
      <c r="H9" s="31">
        <v>0.0</v>
      </c>
      <c r="I9" s="31">
        <v>0.0</v>
      </c>
      <c r="J9" s="31">
        <v>0.0</v>
      </c>
      <c r="K9" s="31">
        <v>0.0</v>
      </c>
      <c r="L9" s="31">
        <v>0.0</v>
      </c>
      <c r="M9" s="31">
        <v>0.0</v>
      </c>
      <c r="N9" s="31">
        <v>0.0</v>
      </c>
      <c r="O9" s="31">
        <v>0.0</v>
      </c>
      <c r="P9" s="31">
        <v>0.0</v>
      </c>
      <c r="Q9" s="33">
        <f t="shared" si="2"/>
        <v>0</v>
      </c>
    </row>
    <row r="10" ht="15.0" customHeight="1">
      <c r="B10" s="35" t="s">
        <v>24</v>
      </c>
      <c r="C10" s="36" t="s">
        <v>25</v>
      </c>
      <c r="D10" s="72"/>
      <c r="E10" s="31">
        <v>0.0</v>
      </c>
      <c r="F10" s="31">
        <v>0.0</v>
      </c>
      <c r="G10" s="31">
        <v>0.0</v>
      </c>
      <c r="H10" s="31">
        <v>0.0</v>
      </c>
      <c r="I10" s="31">
        <v>0.0</v>
      </c>
      <c r="J10" s="31">
        <v>0.0</v>
      </c>
      <c r="K10" s="31">
        <v>0.0</v>
      </c>
      <c r="L10" s="31">
        <v>0.0</v>
      </c>
      <c r="M10" s="31">
        <v>0.0</v>
      </c>
      <c r="N10" s="31">
        <v>0.0</v>
      </c>
      <c r="O10" s="31">
        <v>0.0</v>
      </c>
      <c r="P10" s="31">
        <v>0.0</v>
      </c>
      <c r="Q10" s="33">
        <f t="shared" si="2"/>
        <v>0</v>
      </c>
    </row>
    <row r="11" ht="15.0" customHeight="1">
      <c r="B11" s="35" t="s">
        <v>26</v>
      </c>
      <c r="C11" s="36" t="s">
        <v>27</v>
      </c>
      <c r="D11" s="72"/>
      <c r="E11" s="31">
        <v>0.0</v>
      </c>
      <c r="F11" s="31">
        <v>0.0</v>
      </c>
      <c r="G11" s="31">
        <v>0.0</v>
      </c>
      <c r="H11" s="31">
        <v>0.0</v>
      </c>
      <c r="I11" s="31">
        <v>0.0</v>
      </c>
      <c r="J11" s="31">
        <v>0.0</v>
      </c>
      <c r="K11" s="31">
        <v>0.0</v>
      </c>
      <c r="L11" s="31">
        <v>0.0</v>
      </c>
      <c r="M11" s="31">
        <v>0.0</v>
      </c>
      <c r="N11" s="31">
        <v>0.0</v>
      </c>
      <c r="O11" s="31">
        <v>0.0</v>
      </c>
      <c r="P11" s="31">
        <v>0.0</v>
      </c>
      <c r="Q11" s="33">
        <f t="shared" si="2"/>
        <v>0</v>
      </c>
    </row>
    <row r="12" ht="15.0" customHeight="1">
      <c r="B12" s="35" t="s">
        <v>28</v>
      </c>
      <c r="C12" s="36" t="s">
        <v>29</v>
      </c>
      <c r="D12" s="72"/>
      <c r="E12" s="31">
        <v>0.0</v>
      </c>
      <c r="F12" s="31">
        <v>0.0</v>
      </c>
      <c r="G12" s="31">
        <v>0.0</v>
      </c>
      <c r="H12" s="31">
        <v>0.0</v>
      </c>
      <c r="I12" s="31">
        <v>0.0</v>
      </c>
      <c r="J12" s="31">
        <v>0.0</v>
      </c>
      <c r="K12" s="31">
        <v>0.0</v>
      </c>
      <c r="L12" s="31">
        <v>0.0</v>
      </c>
      <c r="M12" s="31">
        <v>0.0</v>
      </c>
      <c r="N12" s="31">
        <v>0.0</v>
      </c>
      <c r="O12" s="31">
        <v>0.0</v>
      </c>
      <c r="P12" s="31">
        <v>0.0</v>
      </c>
      <c r="Q12" s="33">
        <f t="shared" si="2"/>
        <v>0</v>
      </c>
    </row>
    <row r="13" ht="15.0" customHeight="1">
      <c r="B13" s="35" t="s">
        <v>30</v>
      </c>
      <c r="C13" s="36" t="s">
        <v>31</v>
      </c>
      <c r="D13" s="72"/>
      <c r="E13" s="31">
        <v>0.0</v>
      </c>
      <c r="F13" s="31">
        <v>0.0</v>
      </c>
      <c r="G13" s="31">
        <v>0.0</v>
      </c>
      <c r="H13" s="31">
        <v>0.0</v>
      </c>
      <c r="I13" s="31">
        <v>0.0</v>
      </c>
      <c r="J13" s="31">
        <v>0.0</v>
      </c>
      <c r="K13" s="31">
        <v>0.0</v>
      </c>
      <c r="L13" s="31">
        <v>0.0</v>
      </c>
      <c r="M13" s="31">
        <v>0.0</v>
      </c>
      <c r="N13" s="31">
        <v>0.0</v>
      </c>
      <c r="O13" s="31">
        <v>0.0</v>
      </c>
      <c r="P13" s="31">
        <v>0.0</v>
      </c>
      <c r="Q13" s="33">
        <f t="shared" si="2"/>
        <v>0</v>
      </c>
    </row>
    <row r="14" ht="15.0" customHeight="1">
      <c r="B14" s="35" t="s">
        <v>32</v>
      </c>
      <c r="C14" s="36" t="s">
        <v>33</v>
      </c>
      <c r="D14" s="72"/>
      <c r="E14" s="31">
        <v>0.0</v>
      </c>
      <c r="F14" s="31">
        <v>0.0</v>
      </c>
      <c r="G14" s="31">
        <v>0.0</v>
      </c>
      <c r="H14" s="31">
        <v>0.0</v>
      </c>
      <c r="I14" s="31">
        <v>0.0</v>
      </c>
      <c r="J14" s="31">
        <v>0.0</v>
      </c>
      <c r="K14" s="31">
        <v>0.0</v>
      </c>
      <c r="L14" s="31">
        <v>0.0</v>
      </c>
      <c r="M14" s="31">
        <v>0.0</v>
      </c>
      <c r="N14" s="31">
        <v>0.0</v>
      </c>
      <c r="O14" s="31">
        <v>0.0</v>
      </c>
      <c r="P14" s="31">
        <v>0.0</v>
      </c>
      <c r="Q14" s="33">
        <f t="shared" si="2"/>
        <v>0</v>
      </c>
    </row>
    <row r="15" ht="15.0" customHeight="1">
      <c r="B15" s="35" t="s">
        <v>34</v>
      </c>
      <c r="C15" s="36" t="s">
        <v>35</v>
      </c>
      <c r="D15" s="72"/>
      <c r="E15" s="31">
        <v>0.0</v>
      </c>
      <c r="F15" s="31">
        <v>0.0</v>
      </c>
      <c r="G15" s="31">
        <v>0.0</v>
      </c>
      <c r="H15" s="31">
        <v>0.0</v>
      </c>
      <c r="I15" s="31">
        <v>0.0</v>
      </c>
      <c r="J15" s="31">
        <v>0.0</v>
      </c>
      <c r="K15" s="31">
        <v>0.0</v>
      </c>
      <c r="L15" s="31">
        <v>0.0</v>
      </c>
      <c r="M15" s="31">
        <v>0.0</v>
      </c>
      <c r="N15" s="31">
        <v>0.0</v>
      </c>
      <c r="O15" s="31">
        <v>0.0</v>
      </c>
      <c r="P15" s="31">
        <v>0.0</v>
      </c>
      <c r="Q15" s="33">
        <f t="shared" si="2"/>
        <v>0</v>
      </c>
    </row>
    <row r="16" ht="15.0" customHeight="1">
      <c r="B16" s="35" t="s">
        <v>36</v>
      </c>
      <c r="C16" s="36" t="s">
        <v>37</v>
      </c>
      <c r="D16" s="72"/>
      <c r="E16" s="31">
        <v>0.0</v>
      </c>
      <c r="F16" s="31">
        <v>0.0</v>
      </c>
      <c r="G16" s="31">
        <v>0.0</v>
      </c>
      <c r="H16" s="31">
        <v>0.0</v>
      </c>
      <c r="I16" s="31">
        <v>0.0</v>
      </c>
      <c r="J16" s="31">
        <v>0.0</v>
      </c>
      <c r="K16" s="31">
        <v>0.0</v>
      </c>
      <c r="L16" s="31">
        <v>0.0</v>
      </c>
      <c r="M16" s="31">
        <v>0.0</v>
      </c>
      <c r="N16" s="31">
        <v>0.0</v>
      </c>
      <c r="O16" s="31">
        <v>0.0</v>
      </c>
      <c r="P16" s="31">
        <v>0.0</v>
      </c>
      <c r="Q16" s="33">
        <f t="shared" si="2"/>
        <v>0</v>
      </c>
    </row>
    <row r="17" ht="15.0" customHeight="1">
      <c r="B17" s="35" t="s">
        <v>38</v>
      </c>
      <c r="C17" s="36" t="s">
        <v>39</v>
      </c>
      <c r="D17" s="72"/>
      <c r="E17" s="31">
        <v>0.0</v>
      </c>
      <c r="F17" s="31">
        <v>0.0</v>
      </c>
      <c r="G17" s="31">
        <v>0.0</v>
      </c>
      <c r="H17" s="31">
        <v>0.0</v>
      </c>
      <c r="I17" s="31">
        <v>0.0</v>
      </c>
      <c r="J17" s="31">
        <v>0.0</v>
      </c>
      <c r="K17" s="31">
        <v>0.0</v>
      </c>
      <c r="L17" s="31">
        <v>0.0</v>
      </c>
      <c r="M17" s="31">
        <v>0.0</v>
      </c>
      <c r="N17" s="31">
        <v>0.0</v>
      </c>
      <c r="O17" s="31">
        <v>0.0</v>
      </c>
      <c r="P17" s="31">
        <v>0.0</v>
      </c>
      <c r="Q17" s="33">
        <f t="shared" si="2"/>
        <v>0</v>
      </c>
    </row>
    <row r="18" ht="15.0" customHeight="1">
      <c r="B18" s="35" t="s">
        <v>40</v>
      </c>
      <c r="C18" s="36" t="s">
        <v>41</v>
      </c>
      <c r="D18" s="72"/>
      <c r="E18" s="31">
        <v>0.0</v>
      </c>
      <c r="F18" s="31">
        <v>0.0</v>
      </c>
      <c r="G18" s="31">
        <v>0.0</v>
      </c>
      <c r="H18" s="31">
        <v>0.0</v>
      </c>
      <c r="I18" s="31">
        <v>0.0</v>
      </c>
      <c r="J18" s="31">
        <v>0.0</v>
      </c>
      <c r="K18" s="31">
        <v>0.0</v>
      </c>
      <c r="L18" s="31">
        <v>0.0</v>
      </c>
      <c r="M18" s="31">
        <v>0.0</v>
      </c>
      <c r="N18" s="31">
        <v>0.0</v>
      </c>
      <c r="O18" s="31">
        <v>0.0</v>
      </c>
      <c r="P18" s="31">
        <v>0.0</v>
      </c>
      <c r="Q18" s="33">
        <f t="shared" si="2"/>
        <v>0</v>
      </c>
    </row>
    <row r="19" ht="15.0" customHeight="1">
      <c r="B19" s="42" t="s">
        <v>42</v>
      </c>
      <c r="C19" s="43" t="s">
        <v>43</v>
      </c>
      <c r="D19" s="73"/>
      <c r="E19" s="31">
        <v>0.0</v>
      </c>
      <c r="F19" s="31">
        <v>0.0</v>
      </c>
      <c r="G19" s="31">
        <v>0.0</v>
      </c>
      <c r="H19" s="31">
        <v>0.0</v>
      </c>
      <c r="I19" s="31">
        <v>0.0</v>
      </c>
      <c r="J19" s="31">
        <v>0.0</v>
      </c>
      <c r="K19" s="31">
        <v>0.0</v>
      </c>
      <c r="L19" s="31">
        <v>0.0</v>
      </c>
      <c r="M19" s="31">
        <v>0.0</v>
      </c>
      <c r="N19" s="31">
        <v>0.0</v>
      </c>
      <c r="O19" s="31">
        <v>0.0</v>
      </c>
      <c r="P19" s="31">
        <v>0.0</v>
      </c>
      <c r="Q19" s="33">
        <f t="shared" si="2"/>
        <v>0</v>
      </c>
    </row>
    <row r="20" ht="15.0" customHeight="1">
      <c r="B20" s="24">
        <v>2.0</v>
      </c>
      <c r="C20" s="44" t="s">
        <v>44</v>
      </c>
      <c r="D20" s="44"/>
      <c r="E20" s="26">
        <f t="shared" ref="E20:P20" si="3">SUM(E21:E27)</f>
        <v>0</v>
      </c>
      <c r="F20" s="26">
        <f t="shared" si="3"/>
        <v>0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0</v>
      </c>
      <c r="O20" s="26">
        <f t="shared" si="3"/>
        <v>0</v>
      </c>
      <c r="P20" s="26">
        <f t="shared" si="3"/>
        <v>0</v>
      </c>
      <c r="Q20" s="27">
        <f t="shared" si="2"/>
        <v>0</v>
      </c>
    </row>
    <row r="21" ht="15.0" customHeight="1">
      <c r="B21" s="45" t="s">
        <v>45</v>
      </c>
      <c r="C21" s="46" t="s">
        <v>111</v>
      </c>
      <c r="D21" s="74"/>
      <c r="E21" s="37">
        <v>0.0</v>
      </c>
      <c r="F21" s="37">
        <v>0.0</v>
      </c>
      <c r="G21" s="37">
        <v>0.0</v>
      </c>
      <c r="H21" s="37">
        <v>0.0</v>
      </c>
      <c r="I21" s="37">
        <v>0.0</v>
      </c>
      <c r="J21" s="37">
        <v>0.0</v>
      </c>
      <c r="K21" s="37">
        <v>0.0</v>
      </c>
      <c r="L21" s="37">
        <v>0.0</v>
      </c>
      <c r="M21" s="37">
        <v>0.0</v>
      </c>
      <c r="N21" s="37">
        <v>0.0</v>
      </c>
      <c r="O21" s="37">
        <v>0.0</v>
      </c>
      <c r="P21" s="37">
        <v>0.0</v>
      </c>
      <c r="Q21" s="39">
        <f t="shared" si="2"/>
        <v>0</v>
      </c>
    </row>
    <row r="22" ht="15.0" customHeight="1">
      <c r="B22" s="48" t="s">
        <v>47</v>
      </c>
      <c r="C22" s="49" t="s">
        <v>48</v>
      </c>
      <c r="D22" s="75"/>
      <c r="E22" s="37">
        <v>0.0</v>
      </c>
      <c r="F22" s="37">
        <v>0.0</v>
      </c>
      <c r="G22" s="37">
        <v>0.0</v>
      </c>
      <c r="H22" s="37">
        <v>0.0</v>
      </c>
      <c r="I22" s="37">
        <v>0.0</v>
      </c>
      <c r="J22" s="37">
        <v>0.0</v>
      </c>
      <c r="K22" s="37">
        <v>0.0</v>
      </c>
      <c r="L22" s="37">
        <v>0.0</v>
      </c>
      <c r="M22" s="37">
        <v>0.0</v>
      </c>
      <c r="N22" s="37">
        <v>0.0</v>
      </c>
      <c r="O22" s="37">
        <v>0.0</v>
      </c>
      <c r="P22" s="37">
        <v>0.0</v>
      </c>
      <c r="Q22" s="39">
        <f t="shared" si="2"/>
        <v>0</v>
      </c>
    </row>
    <row r="23" ht="15.0" customHeight="1">
      <c r="B23" s="48" t="s">
        <v>49</v>
      </c>
      <c r="C23" s="49" t="s">
        <v>50</v>
      </c>
      <c r="D23" s="75"/>
      <c r="E23" s="37">
        <v>0.0</v>
      </c>
      <c r="F23" s="37">
        <v>0.0</v>
      </c>
      <c r="G23" s="37">
        <v>0.0</v>
      </c>
      <c r="H23" s="37">
        <v>0.0</v>
      </c>
      <c r="I23" s="37">
        <v>0.0</v>
      </c>
      <c r="J23" s="37">
        <v>0.0</v>
      </c>
      <c r="K23" s="37">
        <v>0.0</v>
      </c>
      <c r="L23" s="37">
        <v>0.0</v>
      </c>
      <c r="M23" s="37">
        <v>0.0</v>
      </c>
      <c r="N23" s="37">
        <v>0.0</v>
      </c>
      <c r="O23" s="37">
        <v>0.0</v>
      </c>
      <c r="P23" s="37">
        <v>0.0</v>
      </c>
      <c r="Q23" s="39">
        <f t="shared" si="2"/>
        <v>0</v>
      </c>
    </row>
    <row r="24" ht="15.0" customHeight="1">
      <c r="B24" s="48" t="s">
        <v>51</v>
      </c>
      <c r="C24" s="49" t="s">
        <v>52</v>
      </c>
      <c r="D24" s="75"/>
      <c r="E24" s="37">
        <v>0.0</v>
      </c>
      <c r="F24" s="37">
        <v>0.0</v>
      </c>
      <c r="G24" s="37">
        <v>0.0</v>
      </c>
      <c r="H24" s="37">
        <v>0.0</v>
      </c>
      <c r="I24" s="37">
        <v>0.0</v>
      </c>
      <c r="J24" s="37">
        <v>0.0</v>
      </c>
      <c r="K24" s="37">
        <v>0.0</v>
      </c>
      <c r="L24" s="37">
        <v>0.0</v>
      </c>
      <c r="M24" s="37">
        <v>0.0</v>
      </c>
      <c r="N24" s="37">
        <v>0.0</v>
      </c>
      <c r="O24" s="37">
        <v>0.0</v>
      </c>
      <c r="P24" s="37">
        <v>0.0</v>
      </c>
      <c r="Q24" s="39">
        <f t="shared" si="2"/>
        <v>0</v>
      </c>
    </row>
    <row r="25" ht="15.0" customHeight="1">
      <c r="B25" s="48" t="s">
        <v>53</v>
      </c>
      <c r="C25" s="49" t="s">
        <v>54</v>
      </c>
      <c r="D25" s="75"/>
      <c r="E25" s="37">
        <v>0.0</v>
      </c>
      <c r="F25" s="37">
        <v>0.0</v>
      </c>
      <c r="G25" s="37">
        <v>0.0</v>
      </c>
      <c r="H25" s="37">
        <v>0.0</v>
      </c>
      <c r="I25" s="37">
        <v>0.0</v>
      </c>
      <c r="J25" s="37">
        <v>0.0</v>
      </c>
      <c r="K25" s="37">
        <v>0.0</v>
      </c>
      <c r="L25" s="37">
        <v>0.0</v>
      </c>
      <c r="M25" s="37">
        <v>0.0</v>
      </c>
      <c r="N25" s="37">
        <v>0.0</v>
      </c>
      <c r="O25" s="37">
        <v>0.0</v>
      </c>
      <c r="P25" s="37">
        <v>0.0</v>
      </c>
      <c r="Q25" s="39">
        <f t="shared" si="2"/>
        <v>0</v>
      </c>
    </row>
    <row r="26" ht="15.0" customHeight="1">
      <c r="B26" s="35" t="s">
        <v>55</v>
      </c>
      <c r="C26" s="36" t="s">
        <v>56</v>
      </c>
      <c r="D26" s="72"/>
      <c r="E26" s="37">
        <v>0.0</v>
      </c>
      <c r="F26" s="37">
        <v>0.0</v>
      </c>
      <c r="G26" s="37">
        <v>0.0</v>
      </c>
      <c r="H26" s="37">
        <v>0.0</v>
      </c>
      <c r="I26" s="37">
        <v>0.0</v>
      </c>
      <c r="J26" s="37">
        <v>0.0</v>
      </c>
      <c r="K26" s="37">
        <v>0.0</v>
      </c>
      <c r="L26" s="37">
        <v>0.0</v>
      </c>
      <c r="M26" s="37">
        <v>0.0</v>
      </c>
      <c r="N26" s="37">
        <v>0.0</v>
      </c>
      <c r="O26" s="37">
        <v>0.0</v>
      </c>
      <c r="P26" s="37">
        <v>0.0</v>
      </c>
      <c r="Q26" s="33">
        <f t="shared" si="2"/>
        <v>0</v>
      </c>
    </row>
    <row r="27" ht="15.0" customHeight="1">
      <c r="B27" s="29" t="s">
        <v>57</v>
      </c>
      <c r="C27" s="36" t="s">
        <v>58</v>
      </c>
      <c r="D27" s="72"/>
      <c r="E27" s="37">
        <v>0.0</v>
      </c>
      <c r="F27" s="37">
        <v>0.0</v>
      </c>
      <c r="G27" s="37">
        <v>0.0</v>
      </c>
      <c r="H27" s="37">
        <v>0.0</v>
      </c>
      <c r="I27" s="37">
        <v>0.0</v>
      </c>
      <c r="J27" s="37">
        <v>0.0</v>
      </c>
      <c r="K27" s="37">
        <v>0.0</v>
      </c>
      <c r="L27" s="37">
        <v>0.0</v>
      </c>
      <c r="M27" s="37">
        <v>0.0</v>
      </c>
      <c r="N27" s="37">
        <v>0.0</v>
      </c>
      <c r="O27" s="37">
        <v>0.0</v>
      </c>
      <c r="P27" s="37">
        <v>0.0</v>
      </c>
      <c r="Q27" s="33">
        <f t="shared" si="2"/>
        <v>0</v>
      </c>
    </row>
    <row r="28" ht="15.0" customHeight="1">
      <c r="B28" s="24">
        <v>3.0</v>
      </c>
      <c r="C28" s="44" t="s">
        <v>59</v>
      </c>
      <c r="D28" s="44"/>
      <c r="E28" s="26">
        <f t="shared" ref="E28:Q28" si="4">SUM(E29:E37)</f>
        <v>0</v>
      </c>
      <c r="F28" s="26">
        <f t="shared" si="4"/>
        <v>0</v>
      </c>
      <c r="G28" s="26">
        <f t="shared" si="4"/>
        <v>0</v>
      </c>
      <c r="H28" s="26">
        <f t="shared" si="4"/>
        <v>0</v>
      </c>
      <c r="I28" s="26">
        <f t="shared" si="4"/>
        <v>0</v>
      </c>
      <c r="J28" s="26">
        <f t="shared" si="4"/>
        <v>0</v>
      </c>
      <c r="K28" s="26">
        <f t="shared" si="4"/>
        <v>0</v>
      </c>
      <c r="L28" s="26">
        <f t="shared" si="4"/>
        <v>0</v>
      </c>
      <c r="M28" s="26">
        <f t="shared" si="4"/>
        <v>0</v>
      </c>
      <c r="N28" s="26">
        <f t="shared" si="4"/>
        <v>0</v>
      </c>
      <c r="O28" s="26">
        <f t="shared" si="4"/>
        <v>0</v>
      </c>
      <c r="P28" s="26">
        <f t="shared" si="4"/>
        <v>0</v>
      </c>
      <c r="Q28" s="27">
        <f t="shared" si="4"/>
        <v>0</v>
      </c>
    </row>
    <row r="29" ht="15.0" customHeight="1">
      <c r="B29" s="29" t="s">
        <v>60</v>
      </c>
      <c r="C29" s="30" t="s">
        <v>61</v>
      </c>
      <c r="D29" s="71"/>
      <c r="E29" s="31">
        <v>0.0</v>
      </c>
      <c r="F29" s="31">
        <v>0.0</v>
      </c>
      <c r="G29" s="31">
        <v>0.0</v>
      </c>
      <c r="H29" s="31">
        <v>0.0</v>
      </c>
      <c r="I29" s="31">
        <v>0.0</v>
      </c>
      <c r="J29" s="31">
        <v>0.0</v>
      </c>
      <c r="K29" s="31">
        <v>0.0</v>
      </c>
      <c r="L29" s="31">
        <v>0.0</v>
      </c>
      <c r="M29" s="31">
        <v>0.0</v>
      </c>
      <c r="N29" s="31">
        <v>0.0</v>
      </c>
      <c r="O29" s="31">
        <v>0.0</v>
      </c>
      <c r="P29" s="31">
        <v>0.0</v>
      </c>
      <c r="Q29" s="33">
        <f t="shared" ref="Q29:Q37" si="5">SUM(E29:P29)</f>
        <v>0</v>
      </c>
    </row>
    <row r="30" ht="15.0" customHeight="1">
      <c r="B30" s="35" t="s">
        <v>62</v>
      </c>
      <c r="C30" s="36" t="s">
        <v>63</v>
      </c>
      <c r="D30" s="72"/>
      <c r="E30" s="31">
        <v>0.0</v>
      </c>
      <c r="F30" s="31">
        <v>0.0</v>
      </c>
      <c r="G30" s="31">
        <v>0.0</v>
      </c>
      <c r="H30" s="31">
        <v>0.0</v>
      </c>
      <c r="I30" s="31">
        <v>0.0</v>
      </c>
      <c r="J30" s="31">
        <v>0.0</v>
      </c>
      <c r="K30" s="31">
        <v>0.0</v>
      </c>
      <c r="L30" s="31">
        <v>0.0</v>
      </c>
      <c r="M30" s="31">
        <v>0.0</v>
      </c>
      <c r="N30" s="31">
        <v>0.0</v>
      </c>
      <c r="O30" s="31">
        <v>0.0</v>
      </c>
      <c r="P30" s="31">
        <v>0.0</v>
      </c>
      <c r="Q30" s="33">
        <f t="shared" si="5"/>
        <v>0</v>
      </c>
    </row>
    <row r="31" ht="15.0" customHeight="1">
      <c r="B31" s="35" t="s">
        <v>64</v>
      </c>
      <c r="C31" s="36" t="s">
        <v>65</v>
      </c>
      <c r="D31" s="72"/>
      <c r="E31" s="31">
        <v>0.0</v>
      </c>
      <c r="F31" s="31">
        <v>0.0</v>
      </c>
      <c r="G31" s="31">
        <v>0.0</v>
      </c>
      <c r="H31" s="31">
        <v>0.0</v>
      </c>
      <c r="I31" s="31">
        <v>0.0</v>
      </c>
      <c r="J31" s="31">
        <v>0.0</v>
      </c>
      <c r="K31" s="31">
        <v>0.0</v>
      </c>
      <c r="L31" s="31">
        <v>0.0</v>
      </c>
      <c r="M31" s="31">
        <v>0.0</v>
      </c>
      <c r="N31" s="31">
        <v>0.0</v>
      </c>
      <c r="O31" s="31">
        <v>0.0</v>
      </c>
      <c r="P31" s="31">
        <v>0.0</v>
      </c>
      <c r="Q31" s="33">
        <f t="shared" si="5"/>
        <v>0</v>
      </c>
    </row>
    <row r="32" ht="15.0" customHeight="1">
      <c r="B32" s="35" t="s">
        <v>66</v>
      </c>
      <c r="C32" s="36" t="s">
        <v>67</v>
      </c>
      <c r="D32" s="72"/>
      <c r="E32" s="31">
        <v>0.0</v>
      </c>
      <c r="F32" s="31">
        <v>0.0</v>
      </c>
      <c r="G32" s="31">
        <v>0.0</v>
      </c>
      <c r="H32" s="31">
        <v>0.0</v>
      </c>
      <c r="I32" s="31">
        <v>0.0</v>
      </c>
      <c r="J32" s="31">
        <v>0.0</v>
      </c>
      <c r="K32" s="31">
        <v>0.0</v>
      </c>
      <c r="L32" s="31">
        <v>0.0</v>
      </c>
      <c r="M32" s="31">
        <v>0.0</v>
      </c>
      <c r="N32" s="31">
        <v>0.0</v>
      </c>
      <c r="O32" s="31">
        <v>0.0</v>
      </c>
      <c r="P32" s="31">
        <v>0.0</v>
      </c>
      <c r="Q32" s="33">
        <f t="shared" si="5"/>
        <v>0</v>
      </c>
    </row>
    <row r="33" ht="15.0" customHeight="1">
      <c r="B33" s="35" t="s">
        <v>68</v>
      </c>
      <c r="C33" s="36" t="s">
        <v>69</v>
      </c>
      <c r="D33" s="72"/>
      <c r="E33" s="31">
        <v>0.0</v>
      </c>
      <c r="F33" s="31">
        <v>0.0</v>
      </c>
      <c r="G33" s="31">
        <v>0.0</v>
      </c>
      <c r="H33" s="31">
        <v>0.0</v>
      </c>
      <c r="I33" s="31">
        <v>0.0</v>
      </c>
      <c r="J33" s="31">
        <v>0.0</v>
      </c>
      <c r="K33" s="31">
        <v>0.0</v>
      </c>
      <c r="L33" s="31">
        <v>0.0</v>
      </c>
      <c r="M33" s="31">
        <v>0.0</v>
      </c>
      <c r="N33" s="31">
        <v>0.0</v>
      </c>
      <c r="O33" s="31">
        <v>0.0</v>
      </c>
      <c r="P33" s="31">
        <v>0.0</v>
      </c>
      <c r="Q33" s="33">
        <f t="shared" si="5"/>
        <v>0</v>
      </c>
    </row>
    <row r="34" ht="15.0" customHeight="1">
      <c r="B34" s="35" t="s">
        <v>70</v>
      </c>
      <c r="C34" s="36" t="s">
        <v>71</v>
      </c>
      <c r="D34" s="72"/>
      <c r="E34" s="31">
        <v>0.0</v>
      </c>
      <c r="F34" s="31">
        <v>0.0</v>
      </c>
      <c r="G34" s="31">
        <v>0.0</v>
      </c>
      <c r="H34" s="31">
        <v>0.0</v>
      </c>
      <c r="I34" s="31">
        <v>0.0</v>
      </c>
      <c r="J34" s="31">
        <v>0.0</v>
      </c>
      <c r="K34" s="31">
        <v>0.0</v>
      </c>
      <c r="L34" s="31">
        <v>0.0</v>
      </c>
      <c r="M34" s="31">
        <v>0.0</v>
      </c>
      <c r="N34" s="31">
        <v>0.0</v>
      </c>
      <c r="O34" s="31">
        <v>0.0</v>
      </c>
      <c r="P34" s="31">
        <v>0.0</v>
      </c>
      <c r="Q34" s="33">
        <f t="shared" si="5"/>
        <v>0</v>
      </c>
    </row>
    <row r="35" ht="15.0" customHeight="1">
      <c r="B35" s="35" t="s">
        <v>72</v>
      </c>
      <c r="C35" s="36" t="s">
        <v>73</v>
      </c>
      <c r="D35" s="72"/>
      <c r="E35" s="31">
        <v>0.0</v>
      </c>
      <c r="F35" s="31">
        <v>0.0</v>
      </c>
      <c r="G35" s="31">
        <v>0.0</v>
      </c>
      <c r="H35" s="31">
        <v>0.0</v>
      </c>
      <c r="I35" s="31">
        <v>0.0</v>
      </c>
      <c r="J35" s="31">
        <v>0.0</v>
      </c>
      <c r="K35" s="31">
        <v>0.0</v>
      </c>
      <c r="L35" s="31">
        <v>0.0</v>
      </c>
      <c r="M35" s="31">
        <v>0.0</v>
      </c>
      <c r="N35" s="31">
        <v>0.0</v>
      </c>
      <c r="O35" s="31">
        <v>0.0</v>
      </c>
      <c r="P35" s="31">
        <v>0.0</v>
      </c>
      <c r="Q35" s="33">
        <f t="shared" si="5"/>
        <v>0</v>
      </c>
    </row>
    <row r="36" ht="15.0" customHeight="1">
      <c r="B36" s="35" t="s">
        <v>74</v>
      </c>
      <c r="C36" s="36" t="s">
        <v>75</v>
      </c>
      <c r="D36" s="72"/>
      <c r="E36" s="31">
        <v>0.0</v>
      </c>
      <c r="F36" s="31">
        <v>0.0</v>
      </c>
      <c r="G36" s="31">
        <v>0.0</v>
      </c>
      <c r="H36" s="31">
        <v>0.0</v>
      </c>
      <c r="I36" s="31">
        <v>0.0</v>
      </c>
      <c r="J36" s="31">
        <v>0.0</v>
      </c>
      <c r="K36" s="31">
        <v>0.0</v>
      </c>
      <c r="L36" s="31">
        <v>0.0</v>
      </c>
      <c r="M36" s="31">
        <v>0.0</v>
      </c>
      <c r="N36" s="31">
        <v>0.0</v>
      </c>
      <c r="O36" s="31">
        <v>0.0</v>
      </c>
      <c r="P36" s="31">
        <v>0.0</v>
      </c>
      <c r="Q36" s="33">
        <f t="shared" si="5"/>
        <v>0</v>
      </c>
    </row>
    <row r="37" ht="15.0" customHeight="1">
      <c r="B37" s="35" t="s">
        <v>76</v>
      </c>
      <c r="C37" s="36" t="s">
        <v>77</v>
      </c>
      <c r="D37" s="72"/>
      <c r="E37" s="31">
        <v>0.0</v>
      </c>
      <c r="F37" s="31">
        <v>0.0</v>
      </c>
      <c r="G37" s="31">
        <v>0.0</v>
      </c>
      <c r="H37" s="31">
        <v>0.0</v>
      </c>
      <c r="I37" s="31">
        <v>0.0</v>
      </c>
      <c r="J37" s="31">
        <v>0.0</v>
      </c>
      <c r="K37" s="31">
        <v>0.0</v>
      </c>
      <c r="L37" s="31">
        <v>0.0</v>
      </c>
      <c r="M37" s="31">
        <v>0.0</v>
      </c>
      <c r="N37" s="31">
        <v>0.0</v>
      </c>
      <c r="O37" s="31">
        <v>0.0</v>
      </c>
      <c r="P37" s="31">
        <v>0.0</v>
      </c>
      <c r="Q37" s="33">
        <f t="shared" si="5"/>
        <v>0</v>
      </c>
    </row>
    <row r="38" ht="15.0" customHeight="1">
      <c r="B38" s="24">
        <v>4.0</v>
      </c>
      <c r="C38" s="44" t="s">
        <v>112</v>
      </c>
      <c r="D38" s="44"/>
      <c r="E38" s="26">
        <f t="shared" ref="E38:P38" si="6">SUM(E39:E49)</f>
        <v>0</v>
      </c>
      <c r="F38" s="26">
        <f t="shared" si="6"/>
        <v>0</v>
      </c>
      <c r="G38" s="26">
        <f t="shared" si="6"/>
        <v>0</v>
      </c>
      <c r="H38" s="26">
        <f t="shared" si="6"/>
        <v>0</v>
      </c>
      <c r="I38" s="26">
        <f t="shared" si="6"/>
        <v>0</v>
      </c>
      <c r="J38" s="26">
        <f t="shared" si="6"/>
        <v>0</v>
      </c>
      <c r="K38" s="26">
        <f t="shared" si="6"/>
        <v>0</v>
      </c>
      <c r="L38" s="26">
        <f t="shared" si="6"/>
        <v>0</v>
      </c>
      <c r="M38" s="26">
        <f t="shared" si="6"/>
        <v>0</v>
      </c>
      <c r="N38" s="26">
        <f t="shared" si="6"/>
        <v>0</v>
      </c>
      <c r="O38" s="26">
        <f t="shared" si="6"/>
        <v>0</v>
      </c>
      <c r="P38" s="26">
        <f t="shared" si="6"/>
        <v>0</v>
      </c>
      <c r="Q38" s="27">
        <f>SUM(Q40:Q49)</f>
        <v>0</v>
      </c>
    </row>
    <row r="39" ht="15.0" customHeight="1">
      <c r="B39" s="45" t="s">
        <v>79</v>
      </c>
      <c r="C39" s="46" t="s">
        <v>80</v>
      </c>
      <c r="D39" s="74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9">
        <f t="shared" ref="Q39:Q54" si="7">SUM(E39:P39)</f>
        <v>0</v>
      </c>
    </row>
    <row r="40" ht="15.0" customHeight="1">
      <c r="B40" s="48" t="s">
        <v>81</v>
      </c>
      <c r="C40" s="49" t="s">
        <v>82</v>
      </c>
      <c r="D40" s="75"/>
      <c r="E40" s="37">
        <v>0.0</v>
      </c>
      <c r="F40" s="37">
        <v>0.0</v>
      </c>
      <c r="G40" s="37">
        <v>0.0</v>
      </c>
      <c r="H40" s="37">
        <v>0.0</v>
      </c>
      <c r="I40" s="37">
        <v>0.0</v>
      </c>
      <c r="J40" s="37">
        <v>0.0</v>
      </c>
      <c r="K40" s="37">
        <v>0.0</v>
      </c>
      <c r="L40" s="37">
        <v>0.0</v>
      </c>
      <c r="M40" s="37">
        <v>0.0</v>
      </c>
      <c r="N40" s="37">
        <v>0.0</v>
      </c>
      <c r="O40" s="37">
        <v>0.0</v>
      </c>
      <c r="P40" s="37">
        <v>0.0</v>
      </c>
      <c r="Q40" s="39">
        <f t="shared" si="7"/>
        <v>0</v>
      </c>
    </row>
    <row r="41" ht="15.0" customHeight="1">
      <c r="B41" s="48" t="s">
        <v>83</v>
      </c>
      <c r="C41" s="49" t="s">
        <v>84</v>
      </c>
      <c r="D41" s="75"/>
      <c r="E41" s="37">
        <v>0.0</v>
      </c>
      <c r="F41" s="37">
        <v>0.0</v>
      </c>
      <c r="G41" s="37">
        <v>0.0</v>
      </c>
      <c r="H41" s="37">
        <v>0.0</v>
      </c>
      <c r="I41" s="37">
        <v>0.0</v>
      </c>
      <c r="J41" s="37">
        <v>0.0</v>
      </c>
      <c r="K41" s="37">
        <v>0.0</v>
      </c>
      <c r="L41" s="37">
        <v>0.0</v>
      </c>
      <c r="M41" s="37">
        <v>0.0</v>
      </c>
      <c r="N41" s="37">
        <v>0.0</v>
      </c>
      <c r="O41" s="37">
        <v>0.0</v>
      </c>
      <c r="P41" s="37">
        <v>0.0</v>
      </c>
      <c r="Q41" s="39">
        <f t="shared" si="7"/>
        <v>0</v>
      </c>
    </row>
    <row r="42" ht="15.0" customHeight="1">
      <c r="B42" s="48" t="s">
        <v>85</v>
      </c>
      <c r="C42" s="49" t="s">
        <v>84</v>
      </c>
      <c r="D42" s="75"/>
      <c r="E42" s="37">
        <v>0.0</v>
      </c>
      <c r="F42" s="37">
        <v>0.0</v>
      </c>
      <c r="G42" s="37">
        <v>0.0</v>
      </c>
      <c r="H42" s="37">
        <v>0.0</v>
      </c>
      <c r="I42" s="37">
        <v>0.0</v>
      </c>
      <c r="J42" s="37">
        <v>0.0</v>
      </c>
      <c r="K42" s="37">
        <v>0.0</v>
      </c>
      <c r="L42" s="37">
        <v>0.0</v>
      </c>
      <c r="M42" s="37">
        <v>0.0</v>
      </c>
      <c r="N42" s="37">
        <v>0.0</v>
      </c>
      <c r="O42" s="37">
        <v>0.0</v>
      </c>
      <c r="P42" s="37">
        <v>0.0</v>
      </c>
      <c r="Q42" s="39">
        <f t="shared" si="7"/>
        <v>0</v>
      </c>
    </row>
    <row r="43" ht="15.75" customHeight="1">
      <c r="B43" s="48" t="s">
        <v>86</v>
      </c>
      <c r="C43" s="49" t="s">
        <v>87</v>
      </c>
      <c r="D43" s="75"/>
      <c r="E43" s="37">
        <v>0.0</v>
      </c>
      <c r="F43" s="37">
        <v>0.0</v>
      </c>
      <c r="G43" s="37">
        <v>0.0</v>
      </c>
      <c r="H43" s="37">
        <v>0.0</v>
      </c>
      <c r="I43" s="37">
        <v>0.0</v>
      </c>
      <c r="J43" s="37">
        <v>0.0</v>
      </c>
      <c r="K43" s="37">
        <v>0.0</v>
      </c>
      <c r="L43" s="37">
        <v>0.0</v>
      </c>
      <c r="M43" s="37">
        <v>0.0</v>
      </c>
      <c r="N43" s="37">
        <v>0.0</v>
      </c>
      <c r="O43" s="37">
        <v>0.0</v>
      </c>
      <c r="P43" s="37">
        <v>0.0</v>
      </c>
      <c r="Q43" s="39">
        <f t="shared" si="7"/>
        <v>0</v>
      </c>
    </row>
    <row r="44" ht="15.75" customHeight="1">
      <c r="B44" s="48" t="s">
        <v>88</v>
      </c>
      <c r="C44" s="49" t="s">
        <v>113</v>
      </c>
      <c r="D44" s="75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9">
        <f t="shared" si="7"/>
        <v>0</v>
      </c>
    </row>
    <row r="45" ht="15.75" customHeight="1">
      <c r="B45" s="48" t="s">
        <v>90</v>
      </c>
      <c r="C45" s="46" t="s">
        <v>114</v>
      </c>
      <c r="D45" s="74"/>
      <c r="E45" s="37">
        <v>0.0</v>
      </c>
      <c r="F45" s="37">
        <v>0.0</v>
      </c>
      <c r="G45" s="37">
        <v>0.0</v>
      </c>
      <c r="H45" s="37">
        <v>0.0</v>
      </c>
      <c r="I45" s="37">
        <v>0.0</v>
      </c>
      <c r="J45" s="37">
        <v>0.0</v>
      </c>
      <c r="K45" s="37">
        <v>0.0</v>
      </c>
      <c r="L45" s="37">
        <v>0.0</v>
      </c>
      <c r="M45" s="37">
        <v>0.0</v>
      </c>
      <c r="N45" s="37">
        <v>0.0</v>
      </c>
      <c r="O45" s="37">
        <v>0.0</v>
      </c>
      <c r="P45" s="37">
        <v>0.0</v>
      </c>
      <c r="Q45" s="39">
        <f t="shared" si="7"/>
        <v>0</v>
      </c>
    </row>
    <row r="46" ht="14.25" customHeight="1">
      <c r="B46" s="48" t="s">
        <v>92</v>
      </c>
      <c r="C46" s="57" t="s">
        <v>93</v>
      </c>
      <c r="D46" s="7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9">
        <f t="shared" si="7"/>
        <v>0</v>
      </c>
    </row>
    <row r="47" ht="14.25" customHeight="1">
      <c r="B47" s="48" t="s">
        <v>94</v>
      </c>
      <c r="C47" s="49" t="s">
        <v>95</v>
      </c>
      <c r="D47" s="75"/>
      <c r="E47" s="37">
        <v>0.0</v>
      </c>
      <c r="F47" s="37">
        <v>0.0</v>
      </c>
      <c r="G47" s="37">
        <v>0.0</v>
      </c>
      <c r="H47" s="37">
        <v>0.0</v>
      </c>
      <c r="I47" s="37">
        <v>0.0</v>
      </c>
      <c r="J47" s="37">
        <v>0.0</v>
      </c>
      <c r="K47" s="37">
        <v>0.0</v>
      </c>
      <c r="L47" s="37">
        <v>0.0</v>
      </c>
      <c r="M47" s="37">
        <v>0.0</v>
      </c>
      <c r="N47" s="37">
        <v>0.0</v>
      </c>
      <c r="O47" s="37">
        <v>0.0</v>
      </c>
      <c r="P47" s="37">
        <v>0.0</v>
      </c>
      <c r="Q47" s="39">
        <f t="shared" si="7"/>
        <v>0</v>
      </c>
    </row>
    <row r="48" ht="15.75" customHeight="1">
      <c r="B48" s="48" t="s">
        <v>96</v>
      </c>
      <c r="C48" s="49" t="s">
        <v>97</v>
      </c>
      <c r="D48" s="75"/>
      <c r="E48" s="37">
        <v>0.0</v>
      </c>
      <c r="F48" s="37">
        <v>0.0</v>
      </c>
      <c r="G48" s="37">
        <v>0.0</v>
      </c>
      <c r="H48" s="37">
        <v>0.0</v>
      </c>
      <c r="I48" s="37">
        <v>0.0</v>
      </c>
      <c r="J48" s="37">
        <v>0.0</v>
      </c>
      <c r="K48" s="37">
        <v>0.0</v>
      </c>
      <c r="L48" s="37">
        <v>0.0</v>
      </c>
      <c r="M48" s="37">
        <v>0.0</v>
      </c>
      <c r="N48" s="37">
        <v>0.0</v>
      </c>
      <c r="O48" s="37">
        <v>0.0</v>
      </c>
      <c r="P48" s="37">
        <v>0.0</v>
      </c>
      <c r="Q48" s="39">
        <f t="shared" si="7"/>
        <v>0</v>
      </c>
    </row>
    <row r="49" ht="15.75" customHeight="1">
      <c r="B49" s="35" t="s">
        <v>98</v>
      </c>
      <c r="C49" s="36" t="s">
        <v>99</v>
      </c>
      <c r="D49" s="72"/>
      <c r="E49" s="37">
        <v>0.0</v>
      </c>
      <c r="F49" s="37">
        <v>0.0</v>
      </c>
      <c r="G49" s="37">
        <v>0.0</v>
      </c>
      <c r="H49" s="37">
        <v>0.0</v>
      </c>
      <c r="I49" s="37">
        <v>0.0</v>
      </c>
      <c r="J49" s="37">
        <v>0.0</v>
      </c>
      <c r="K49" s="37">
        <v>0.0</v>
      </c>
      <c r="L49" s="37">
        <v>0.0</v>
      </c>
      <c r="M49" s="37">
        <v>0.0</v>
      </c>
      <c r="N49" s="37">
        <v>0.0</v>
      </c>
      <c r="O49" s="37">
        <v>0.0</v>
      </c>
      <c r="P49" s="37">
        <v>0.0</v>
      </c>
      <c r="Q49" s="33">
        <f t="shared" si="7"/>
        <v>0</v>
      </c>
    </row>
    <row r="50" ht="15.75" customHeight="1">
      <c r="B50" s="24">
        <v>5.0</v>
      </c>
      <c r="C50" s="44" t="s">
        <v>100</v>
      </c>
      <c r="D50" s="44"/>
      <c r="E50" s="26">
        <f t="shared" ref="E50:P50" si="8">SUM(E51:E54)</f>
        <v>0</v>
      </c>
      <c r="F50" s="26">
        <f t="shared" si="8"/>
        <v>0</v>
      </c>
      <c r="G50" s="26">
        <f t="shared" si="8"/>
        <v>0</v>
      </c>
      <c r="H50" s="26">
        <f t="shared" si="8"/>
        <v>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26">
        <f t="shared" si="8"/>
        <v>0</v>
      </c>
      <c r="N50" s="26">
        <f t="shared" si="8"/>
        <v>0</v>
      </c>
      <c r="O50" s="26">
        <f t="shared" si="8"/>
        <v>0</v>
      </c>
      <c r="P50" s="26">
        <f t="shared" si="8"/>
        <v>0</v>
      </c>
      <c r="Q50" s="27">
        <f t="shared" si="7"/>
        <v>0</v>
      </c>
    </row>
    <row r="51" ht="15.75" customHeight="1">
      <c r="B51" s="29" t="s">
        <v>101</v>
      </c>
      <c r="C51" s="30" t="s">
        <v>115</v>
      </c>
      <c r="D51" s="71"/>
      <c r="E51" s="31">
        <v>0.0</v>
      </c>
      <c r="F51" s="31">
        <v>0.0</v>
      </c>
      <c r="G51" s="31">
        <v>0.0</v>
      </c>
      <c r="H51" s="31">
        <v>0.0</v>
      </c>
      <c r="I51" s="31">
        <v>0.0</v>
      </c>
      <c r="J51" s="31">
        <v>0.0</v>
      </c>
      <c r="K51" s="31">
        <v>0.0</v>
      </c>
      <c r="L51" s="31">
        <v>0.0</v>
      </c>
      <c r="M51" s="31">
        <v>0.0</v>
      </c>
      <c r="N51" s="31">
        <v>0.0</v>
      </c>
      <c r="O51" s="31">
        <v>0.0</v>
      </c>
      <c r="P51" s="31">
        <v>0.0</v>
      </c>
      <c r="Q51" s="33">
        <f t="shared" si="7"/>
        <v>0</v>
      </c>
    </row>
    <row r="52" ht="15.75" customHeight="1">
      <c r="B52" s="35" t="s">
        <v>103</v>
      </c>
      <c r="C52" s="36" t="s">
        <v>116</v>
      </c>
      <c r="D52" s="72"/>
      <c r="E52" s="31">
        <v>0.0</v>
      </c>
      <c r="F52" s="31">
        <v>0.0</v>
      </c>
      <c r="G52" s="31">
        <v>0.0</v>
      </c>
      <c r="H52" s="31">
        <v>0.0</v>
      </c>
      <c r="I52" s="31">
        <v>0.0</v>
      </c>
      <c r="J52" s="31">
        <v>0.0</v>
      </c>
      <c r="K52" s="31">
        <v>0.0</v>
      </c>
      <c r="L52" s="31">
        <v>0.0</v>
      </c>
      <c r="M52" s="31">
        <v>0.0</v>
      </c>
      <c r="N52" s="31">
        <v>0.0</v>
      </c>
      <c r="O52" s="31">
        <v>0.0</v>
      </c>
      <c r="P52" s="31">
        <v>0.0</v>
      </c>
      <c r="Q52" s="33">
        <f t="shared" si="7"/>
        <v>0</v>
      </c>
    </row>
    <row r="53" ht="15.75" customHeight="1">
      <c r="B53" s="35" t="s">
        <v>105</v>
      </c>
      <c r="C53" s="36" t="s">
        <v>106</v>
      </c>
      <c r="D53" s="72"/>
      <c r="E53" s="31">
        <v>0.0</v>
      </c>
      <c r="F53" s="31">
        <v>0.0</v>
      </c>
      <c r="G53" s="31">
        <v>0.0</v>
      </c>
      <c r="H53" s="31">
        <v>0.0</v>
      </c>
      <c r="I53" s="31">
        <v>0.0</v>
      </c>
      <c r="J53" s="31">
        <v>0.0</v>
      </c>
      <c r="K53" s="31">
        <v>0.0</v>
      </c>
      <c r="L53" s="31">
        <v>0.0</v>
      </c>
      <c r="M53" s="31">
        <v>0.0</v>
      </c>
      <c r="N53" s="31">
        <v>0.0</v>
      </c>
      <c r="O53" s="31">
        <v>0.0</v>
      </c>
      <c r="P53" s="31">
        <v>0.0</v>
      </c>
      <c r="Q53" s="33">
        <f t="shared" si="7"/>
        <v>0</v>
      </c>
    </row>
    <row r="54" ht="14.25" customHeight="1">
      <c r="B54" s="35" t="s">
        <v>107</v>
      </c>
      <c r="C54" s="36" t="s">
        <v>108</v>
      </c>
      <c r="D54" s="72"/>
      <c r="E54" s="31">
        <v>0.0</v>
      </c>
      <c r="F54" s="31">
        <v>0.0</v>
      </c>
      <c r="G54" s="31">
        <v>0.0</v>
      </c>
      <c r="H54" s="31">
        <v>0.0</v>
      </c>
      <c r="I54" s="31">
        <v>0.0</v>
      </c>
      <c r="J54" s="31">
        <v>0.0</v>
      </c>
      <c r="K54" s="31">
        <v>0.0</v>
      </c>
      <c r="L54" s="31">
        <v>0.0</v>
      </c>
      <c r="M54" s="31">
        <v>0.0</v>
      </c>
      <c r="N54" s="31">
        <v>0.0</v>
      </c>
      <c r="O54" s="31">
        <v>0.0</v>
      </c>
      <c r="P54" s="31">
        <v>0.0</v>
      </c>
      <c r="Q54" s="33">
        <f t="shared" si="7"/>
        <v>0</v>
      </c>
    </row>
    <row r="55" ht="14.25" customHeight="1">
      <c r="B55" s="58"/>
      <c r="C55" s="77" t="s">
        <v>117</v>
      </c>
      <c r="D55" s="78"/>
      <c r="E55" s="60">
        <f>SUM(E50,E38,E28,E20,E6)</f>
        <v>0</v>
      </c>
      <c r="F55" s="60">
        <f t="shared" ref="F55:P55" si="9">SUM(F6+F20+F28+F38+F50)</f>
        <v>0</v>
      </c>
      <c r="G55" s="60">
        <f t="shared" si="9"/>
        <v>0</v>
      </c>
      <c r="H55" s="60">
        <f t="shared" si="9"/>
        <v>0</v>
      </c>
      <c r="I55" s="60">
        <f t="shared" si="9"/>
        <v>0</v>
      </c>
      <c r="J55" s="60">
        <f t="shared" si="9"/>
        <v>0</v>
      </c>
      <c r="K55" s="60">
        <f t="shared" si="9"/>
        <v>0</v>
      </c>
      <c r="L55" s="60">
        <f t="shared" si="9"/>
        <v>0</v>
      </c>
      <c r="M55" s="60">
        <f t="shared" si="9"/>
        <v>0</v>
      </c>
      <c r="N55" s="60">
        <f t="shared" si="9"/>
        <v>0</v>
      </c>
      <c r="O55" s="60">
        <f t="shared" si="9"/>
        <v>0</v>
      </c>
      <c r="P55" s="60">
        <f t="shared" si="9"/>
        <v>0</v>
      </c>
      <c r="Q55" s="61">
        <f>Q50+Q38+Q28+Q20+Q6</f>
        <v>0</v>
      </c>
    </row>
    <row r="56" ht="15.75" customHeight="1">
      <c r="Q56" s="79"/>
    </row>
    <row r="57" ht="15.75" customHeight="1">
      <c r="C57" s="80" t="s">
        <v>118</v>
      </c>
      <c r="D57" s="6"/>
      <c r="E57" s="7"/>
      <c r="Q57" s="64"/>
    </row>
    <row r="58" ht="15.75" customHeight="1">
      <c r="C58" s="81" t="s">
        <v>119</v>
      </c>
      <c r="D58" s="82"/>
      <c r="E58" s="83">
        <f>'Anexo III Ano 1'!O55</f>
        <v>587255.8207</v>
      </c>
      <c r="O58" s="65"/>
    </row>
    <row r="59" ht="15.75" customHeight="1">
      <c r="C59" s="81" t="s">
        <v>120</v>
      </c>
      <c r="D59" s="82"/>
      <c r="E59" s="83">
        <f>Q55</f>
        <v>0</v>
      </c>
      <c r="O59" s="65"/>
    </row>
    <row r="60" ht="15.75" customHeight="1">
      <c r="C60" s="84" t="s">
        <v>121</v>
      </c>
      <c r="D60" s="85"/>
      <c r="E60" s="86">
        <f>SUM(E58+E59)</f>
        <v>587255.8207</v>
      </c>
      <c r="O60" s="66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O59:Q59"/>
    <mergeCell ref="O60:Q60"/>
    <mergeCell ref="B2:C2"/>
    <mergeCell ref="E2:Q2"/>
    <mergeCell ref="B3:C4"/>
    <mergeCell ref="E3:Q4"/>
    <mergeCell ref="B5:C5"/>
    <mergeCell ref="C57:E57"/>
    <mergeCell ref="O58:Q58"/>
  </mergeCells>
  <printOptions horizontalCentered="1" verticalCentered="1"/>
  <pageMargins bottom="0.037401575" footer="0.0" header="0.0" left="0.511811024" right="0.511811024" top="0.037401575"/>
  <pageSetup paperSize="9" scale="6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2022-12-16T14:08:19Z</dcterms:created>
  <dc:creator>Beatriz Luciano Pires</dc:creator>
</cp:coreProperties>
</file>